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2"/>
  </bookViews>
  <sheets>
    <sheet name="памятка" sheetId="1" r:id="rId1"/>
    <sheet name="пример заполнения" sheetId="2" r:id="rId2"/>
    <sheet name="план комплектования" sheetId="3" r:id="rId3"/>
  </sheets>
  <externalReferences>
    <externalReference r:id="rId6"/>
  </externalReferences>
  <definedNames>
    <definedName name="_xlnm._FilterDatabase" localSheetId="2" hidden="1">'план комплектования'!$A$3:$N$134</definedName>
    <definedName name="_xlnm._FilterDatabase" localSheetId="1" hidden="1">'пример заполнения'!$A$3:$N$37</definedName>
  </definedNames>
  <calcPr fullCalcOnLoad="1"/>
</workbook>
</file>

<file path=xl/sharedStrings.xml><?xml version="1.0" encoding="utf-8"?>
<sst xmlns="http://schemas.openxmlformats.org/spreadsheetml/2006/main" count="1222" uniqueCount="271">
  <si>
    <t>Округ</t>
  </si>
  <si>
    <t>Класс</t>
  </si>
  <si>
    <t>Издательство</t>
  </si>
  <si>
    <t>кол-во обучающихся в параллели классов</t>
  </si>
  <si>
    <t>Цена учебника или комплекта, включая все части</t>
  </si>
  <si>
    <t>Сумма</t>
  </si>
  <si>
    <t>источник финансирования</t>
  </si>
  <si>
    <t>№ БОУ</t>
  </si>
  <si>
    <t>итого</t>
  </si>
  <si>
    <t>Заказ (кол-во экземпляров)</t>
  </si>
  <si>
    <t>Кол-во экз., имеющихся в фонде библиотеке</t>
  </si>
  <si>
    <t>При заполении плана комплектования необходимо соблюдать следующие правила:</t>
  </si>
  <si>
    <t>по каждой параллели в рамках одного источника финансирования;</t>
  </si>
  <si>
    <t>Данные строки НЕ ТРОГАТЬ, ничего не изменять.</t>
  </si>
  <si>
    <t>-</t>
  </si>
  <si>
    <t>всего</t>
  </si>
  <si>
    <t>все источники финансирования</t>
  </si>
  <si>
    <t>Паралель</t>
  </si>
  <si>
    <t>причина</t>
  </si>
  <si>
    <t>областной</t>
  </si>
  <si>
    <t>дополнительная потребность</t>
  </si>
  <si>
    <t>не соответствие ФГОС</t>
  </si>
  <si>
    <t>10-11</t>
  </si>
  <si>
    <t>Дрофа</t>
  </si>
  <si>
    <t>Просвещение</t>
  </si>
  <si>
    <t>истечение срока использования, 2000</t>
  </si>
  <si>
    <t>истечение срока использования, 2003</t>
  </si>
  <si>
    <t>Авторы, название учебного издания</t>
  </si>
  <si>
    <t>Вид учебного издания</t>
  </si>
  <si>
    <t>учебник</t>
  </si>
  <si>
    <t>ЛАО</t>
  </si>
  <si>
    <t>6т</t>
  </si>
  <si>
    <t>Канакина В.П. Русский язык. Рабочая тетрадь в 2-х частях</t>
  </si>
  <si>
    <t>рабочая тетрадь</t>
  </si>
  <si>
    <t>для многодетных</t>
  </si>
  <si>
    <t>1а</t>
  </si>
  <si>
    <t xml:space="preserve">Плешаков А.А. Атлас-определитель. Окружающий мир. От земли до неба (ФГОС) </t>
  </si>
  <si>
    <t>1-4</t>
  </si>
  <si>
    <t>атлас</t>
  </si>
  <si>
    <t>отсутствие в учебном фонде</t>
  </si>
  <si>
    <t>1п</t>
  </si>
  <si>
    <t>Канакина В.П. Русский язык. Сборник диктантов и самостоятельных работ</t>
  </si>
  <si>
    <t>№ учебного издания по перечню</t>
  </si>
  <si>
    <t>единой на все учебные издания для всех БОУ г. Омска</t>
  </si>
  <si>
    <t>1.1.1.1.3.5</t>
  </si>
  <si>
    <t>Канакина В.П., Горецкий В.Г. Русский язык. В 2-х частях</t>
  </si>
  <si>
    <t>1.1.1.2.5.4</t>
  </si>
  <si>
    <t>Климанова Л.Ф., Горецкий В.Г., Голованова М.В. и др. Литературное чтение. В 2-х частях</t>
  </si>
  <si>
    <t>1.2.1.2.1.2</t>
  </si>
  <si>
    <t>Полухина В.П., Коровина В.Я., Журавлёв В.П. и др. / Под ред. Коровиной В.Я. Литература. В 2-х частях</t>
  </si>
  <si>
    <t>1.3.1.1.1.1</t>
  </si>
  <si>
    <t>Власенков А.И., Рыбченкова Л.М. Русский язык и литература. Русский язык</t>
  </si>
  <si>
    <t>1.3.1.1.7.2</t>
  </si>
  <si>
    <t>Михайлов О.Н., Шайтанов И.О., Чалмаев В.А. и др. / Под ред. Журавлёва В.П. Русский язык и литература. Литература. В 2-х частях</t>
  </si>
  <si>
    <t xml:space="preserve">8. В последних 3-х строках "итого", выделенных зелёным цветом, заведена формула, которая автоматически считает каждый источник. </t>
  </si>
  <si>
    <r>
      <t xml:space="preserve">5. Источник финансирования необходимо указывать так, как он дан в примере, а именно: </t>
    </r>
    <r>
      <rPr>
        <b/>
        <sz val="10"/>
        <rFont val="Arial Cyr"/>
        <family val="0"/>
      </rPr>
      <t>а. областной, б. дополнительная потребность</t>
    </r>
    <r>
      <rPr>
        <sz val="10"/>
        <rFont val="Arial Cyr"/>
        <family val="0"/>
      </rPr>
      <t>;</t>
    </r>
  </si>
  <si>
    <r>
      <t xml:space="preserve">1. Номера учебных изданий в плане комплектования на 2015-2016 учебный год должны </t>
    </r>
    <r>
      <rPr>
        <b/>
        <sz val="10"/>
        <rFont val="Arial Cyr"/>
        <family val="0"/>
      </rPr>
      <t>располагаться в порядке возрастания;</t>
    </r>
  </si>
  <si>
    <r>
      <t xml:space="preserve">3. В столбце </t>
    </r>
    <r>
      <rPr>
        <b/>
        <sz val="10"/>
        <rFont val="Arial Cyr"/>
        <family val="0"/>
      </rPr>
      <t>"Вид учебного издания" указать: учебник, учебное пособие, хрестоматия, практикум, задачник, атлас, рабочая тетрадь, справочник</t>
    </r>
  </si>
  <si>
    <r>
      <t xml:space="preserve">4. </t>
    </r>
    <r>
      <rPr>
        <b/>
        <sz val="10"/>
        <rFont val="Arial Cyr"/>
        <family val="0"/>
      </rPr>
      <t>В столбце "Сумма" заведена формула</t>
    </r>
    <r>
      <rPr>
        <sz val="10"/>
        <rFont val="Arial Cyr"/>
        <family val="0"/>
      </rPr>
      <t>, которая автоматически считает итоговую сумму по каждому наименованию учебного издания;</t>
    </r>
  </si>
  <si>
    <r>
      <t>6. После заполнения заказа на учебные издания необходимо</t>
    </r>
    <r>
      <rPr>
        <b/>
        <sz val="10"/>
        <rFont val="Arial Cyr"/>
        <family val="0"/>
      </rPr>
      <t xml:space="preserve"> посчитать общее количество заказываемых экзмепляров и общую сумму</t>
    </r>
    <r>
      <rPr>
        <sz val="10"/>
        <rFont val="Arial Cyr"/>
        <family val="0"/>
      </rPr>
      <t xml:space="preserve"> </t>
    </r>
  </si>
  <si>
    <r>
      <t xml:space="preserve">7. </t>
    </r>
    <r>
      <rPr>
        <b/>
        <sz val="10"/>
        <rFont val="Arial Cyr"/>
        <family val="0"/>
      </rPr>
      <t>В столбце "Причина"</t>
    </r>
    <r>
      <rPr>
        <sz val="10"/>
        <rFont val="Arial Cyr"/>
        <family val="0"/>
      </rPr>
      <t xml:space="preserve"> указать причину заказа учебного издания, а именно: </t>
    </r>
    <r>
      <rPr>
        <b/>
        <sz val="10"/>
        <rFont val="Arial Cyr"/>
        <family val="0"/>
      </rPr>
      <t>1. не соответствие ФГОС  2. истечение срока использования с указание года издания заменяемого учебного издания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 3. физический износ 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4. отсутствие в учебном фонде (касается учебных изданий)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 5. для многодетных (касается только рабочих тетрадей)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6. докомплектование (дозаказ нескольких недостающих экземпляров)  7. переход на новую программу (указать какую) </t>
    </r>
  </si>
  <si>
    <r>
      <t xml:space="preserve">Итоговая </t>
    </r>
    <r>
      <rPr>
        <b/>
        <sz val="10"/>
        <rFont val="Arial Cyr"/>
        <family val="0"/>
      </rPr>
      <t>сумма</t>
    </r>
    <r>
      <rPr>
        <sz val="10"/>
        <rFont val="Arial Cyr"/>
        <family val="0"/>
      </rPr>
      <t xml:space="preserve"> может быть на несколько рублей </t>
    </r>
    <r>
      <rPr>
        <b/>
        <sz val="10"/>
        <rFont val="Arial Cyr"/>
        <family val="0"/>
      </rPr>
      <t>меньше выделенной.</t>
    </r>
    <r>
      <rPr>
        <sz val="10"/>
        <rFont val="Arial Cyr"/>
        <family val="0"/>
      </rPr>
      <t xml:space="preserve"> Сумму не подгонять. Цена должна быть</t>
    </r>
  </si>
  <si>
    <r>
      <t xml:space="preserve">2. Столбцы "Порядковый номер учебника по перечню", "Авторы, название учебного издания", "Класс" и "Наименование издателя(ей) учебника" </t>
    </r>
    <r>
      <rPr>
        <b/>
        <sz val="10"/>
        <rFont val="Arial Cyr"/>
        <family val="0"/>
      </rPr>
      <t>должны соответствовать Федеральному переченю учебников,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приказ МО РФ от 31 марта 2014 года № 253 (СМОТРИ "ОБЩИЙ ПРАЙС ЛИСТ на 2015-2016")</t>
    </r>
  </si>
  <si>
    <t>учебное пособие</t>
  </si>
  <si>
    <t>План комплектования учебного фонда на 2015-2016 учебный год</t>
  </si>
  <si>
    <t>САО</t>
  </si>
  <si>
    <t>1.1.1.1.1.3</t>
  </si>
  <si>
    <t>Чуракова Н.А., Каленчук М.Л., Малаховская О.В. Русский язык (в 3-х частях)</t>
  </si>
  <si>
    <t>Издательство "Академкнига/Учебник"</t>
  </si>
  <si>
    <t>1.1.1.1.1.4</t>
  </si>
  <si>
    <t>Каленчук М.Л., Чуракова Н.А., Байкова Т.А., Малаховская О.В. Русский язык (в 3-х частях)</t>
  </si>
  <si>
    <t>1.1.1.2.9.2</t>
  </si>
  <si>
    <t>Чуракова Н.А. Литературное чтение (в 2 частях)</t>
  </si>
  <si>
    <t>1.1.1.2.9.3</t>
  </si>
  <si>
    <t>1.1.2.1.11.2</t>
  </si>
  <si>
    <t>Чекин А.Л. Математика (в 2-х частях)</t>
  </si>
  <si>
    <t>1.1.2.1.11.3</t>
  </si>
  <si>
    <t>1.1.3.1.8.2</t>
  </si>
  <si>
    <t>Федотова О.Н., Трафимова Г.В., Трафимов С.А. Окружающий мир в 2 частях</t>
  </si>
  <si>
    <t>1.1.3.1.8.3</t>
  </si>
  <si>
    <t>Федотова О.Н., Трафимова Г.В., Трафимов С.А., Царева Л.А. Окружающий мир в 2 частях</t>
  </si>
  <si>
    <t>1.1.5.1.3.2</t>
  </si>
  <si>
    <t>Кашекова И.Э., Кашеков А.Л. Изобразительное искусство</t>
  </si>
  <si>
    <t>1.1.5.1.3.3</t>
  </si>
  <si>
    <t>1.1.5.2.8.2</t>
  </si>
  <si>
    <t>Челышева Т.В., Кузнецова В.В. Музыка</t>
  </si>
  <si>
    <t>1.1.5.2.8.3</t>
  </si>
  <si>
    <t>1.1.6.1.8.2</t>
  </si>
  <si>
    <t>Рагозина Т.М., Гринева А.А., Голованова И.Л. Технология</t>
  </si>
  <si>
    <t>1.1.6.1.8.3</t>
  </si>
  <si>
    <t>Рагозина Т.М., Гринева А.А., Мылова И.Б. Технология</t>
  </si>
  <si>
    <t>1.1.7.1.9.1</t>
  </si>
  <si>
    <t>Шишкина А.В., Алимпиева О.П. Физическая культура</t>
  </si>
  <si>
    <t>1-2</t>
  </si>
  <si>
    <t>1.1.7.1.9.2</t>
  </si>
  <si>
    <t>Шишкина А.В., Алимпиева О.П., Бисеров В.В. Физическая культура</t>
  </si>
  <si>
    <t>3-4</t>
  </si>
  <si>
    <t>1.2.1.1.5.1</t>
  </si>
  <si>
    <t>Разумовская М.М., Львова С.И., Капинос В.И. и др. Русский язык</t>
  </si>
  <si>
    <t>ДРОФА</t>
  </si>
  <si>
    <t>1.2.1.1.5.4</t>
  </si>
  <si>
    <t>1.2.1.2.1.1</t>
  </si>
  <si>
    <t>Коровина В.Я., Журавлев В.П., Коровин В.И. Литература. В 2-х частях</t>
  </si>
  <si>
    <t>Издательство "Просвещение"</t>
  </si>
  <si>
    <t>Полухина В.П., Коровина В.Я., Журавлев В.П. и др. / Под ред. Коровиной В.Я. Литература. В 2-х частях</t>
  </si>
  <si>
    <t>1.2.1.2.1.3</t>
  </si>
  <si>
    <t>1.2.1.2.1.4</t>
  </si>
  <si>
    <t>1.2.2.1.3.1</t>
  </si>
  <si>
    <t>Данилов А.А., Косулина Л.Г. История России</t>
  </si>
  <si>
    <t>1.2.2.2.1.1</t>
  </si>
  <si>
    <t>Вигасин А.А., Годер Г.И., Свенцицкая И.С. Всеобщая история. История Древнего мира</t>
  </si>
  <si>
    <t>1.2.2.2.1.2</t>
  </si>
  <si>
    <t>Агибалова Е.В., Донской Г.М. Всеобщая история. История Средних веков</t>
  </si>
  <si>
    <t>1.2.2.3.1.1</t>
  </si>
  <si>
    <t>Боголюбов Л.Н., Виноградова Н.Ф., Городецкая Н.И. и др. / Под ред. Боголюбова Л.Н., Ивановой Л.Ф. Обществознание</t>
  </si>
  <si>
    <t>1.2.2.3.1.2</t>
  </si>
  <si>
    <t>Виноградова Н.Ф., Городецкая Н.И., Иванова Л.Ф. и др. / Под ред. Боголюбова Л.Н., Ивановой Л.Ф. Обществознание</t>
  </si>
  <si>
    <t>1.2.2.4.2.1</t>
  </si>
  <si>
    <t>Баринова И.И., Плешаков А.А., Сонин Н.И. География</t>
  </si>
  <si>
    <t>1.2.3.1.3.2</t>
  </si>
  <si>
    <t>Виленкин Н.Я., Жохов В.И., Чесноков А.С., Шварцбурд С.И. Математика 6</t>
  </si>
  <si>
    <t>ИОЦ "Мнемозина"</t>
  </si>
  <si>
    <t>1.2.3.1.7.2</t>
  </si>
  <si>
    <t>Дорофеев Г.В., Петерсон Л.Г. Математика (в 3-х частях)</t>
  </si>
  <si>
    <t>Издательство "Ювента" (структурное подразделение ООО "С-инфо")</t>
  </si>
  <si>
    <t>1.2.3.4.1.2</t>
  </si>
  <si>
    <t>Босова Л.Л., Босова А.Ю. Информатика: учебник для 6 класса</t>
  </si>
  <si>
    <t>БИНОМ. Лаборатория знаний</t>
  </si>
  <si>
    <t>1.2.4.1.6.2</t>
  </si>
  <si>
    <t>Перышкин А.В. Физика</t>
  </si>
  <si>
    <t>1.2.4.2.2.1</t>
  </si>
  <si>
    <t>Пасечник В.В. Биология</t>
  </si>
  <si>
    <t>1.2.4.2.2.2</t>
  </si>
  <si>
    <t>1.2.4.2.2.5</t>
  </si>
  <si>
    <t>Пасечник В.В., Каменский А.А., Криксунов Е.А. и др. Биология</t>
  </si>
  <si>
    <t>1.2.5.2.2.1</t>
  </si>
  <si>
    <t>Науменко Т.И., Алеев В.В. Искусство. Музыка</t>
  </si>
  <si>
    <t>1.3.3.2.1.2</t>
  </si>
  <si>
    <t>Загладин Н.В. История. Всеобщая история (углубленный уровень)</t>
  </si>
  <si>
    <t>Русское слово</t>
  </si>
  <si>
    <t>1.3.5.1.4.2</t>
  </si>
  <si>
    <t>Мякишев Г.Я., Буховцев Б.Б., Чаругин В.М. / Под ред. Парфентьевой НА. Физика. Базовый уровень</t>
  </si>
  <si>
    <t>1.3.5.2.4.2</t>
  </si>
  <si>
    <t>Мякишев Г.Я., Синяков А.З. Физика. Колебания и волны. Углубленный уровень</t>
  </si>
  <si>
    <t>1.3.5.2.4.3</t>
  </si>
  <si>
    <t>Мякишев Г.Я., Синяков А.З. Физика. Оптика. Квантовая физика. Углубленный уровень</t>
  </si>
  <si>
    <t>1.3.5.4.2.1</t>
  </si>
  <si>
    <t>Еремин В.В., Кузьменко Н Е., Теренин В.И. и др. Химия. Углубленный уровень</t>
  </si>
  <si>
    <t>1.3.5.4.2.2</t>
  </si>
  <si>
    <t>2.1.2.2.1.1</t>
  </si>
  <si>
    <t>Бененсон Е.П., Паутова А.Г. Информатика и ИКТ (в 2-х частях)</t>
  </si>
  <si>
    <t>2.1.2.2.1.2</t>
  </si>
  <si>
    <t>2.3.2.4.1.1</t>
  </si>
  <si>
    <t>Воронцов-Вельяминов Б.А., Страут Е.К. Астрономия. Базовый уровень.</t>
  </si>
  <si>
    <t>134п</t>
  </si>
  <si>
    <t>Козлова С.А., Рубин А.Г. Тесты и контрольные работы по курсам "Математика" и "Математика и информатика"</t>
  </si>
  <si>
    <t>Баласс</t>
  </si>
  <si>
    <t>150п</t>
  </si>
  <si>
    <t>Комиссарова Л.Ю. Дидактический материал (упражнения) к учебнику "Русский язык"</t>
  </si>
  <si>
    <t>170п</t>
  </si>
  <si>
    <t>Горячев А.В., Горина К.И., Волкова Т.О. Информатика в 3-х частях («Информатика в играх и задачах»)</t>
  </si>
  <si>
    <t>367п</t>
  </si>
  <si>
    <t>Новейшая хрестоматия по литературе / Ред. А. Жилинская</t>
  </si>
  <si>
    <t>хрестоматия</t>
  </si>
  <si>
    <t>ЭКСМО</t>
  </si>
  <si>
    <t>368п</t>
  </si>
  <si>
    <t>369п</t>
  </si>
  <si>
    <t>370п</t>
  </si>
  <si>
    <t>Родничок. Книга для внеклассного чтения</t>
  </si>
  <si>
    <t xml:space="preserve"> Астрель</t>
  </si>
  <si>
    <t>371п</t>
  </si>
  <si>
    <t>372п</t>
  </si>
  <si>
    <t>373п</t>
  </si>
  <si>
    <t>438п</t>
  </si>
  <si>
    <t>Бабина Р.П. Мой друг Светофорик. Учебное пособие</t>
  </si>
  <si>
    <t>Мнемозина</t>
  </si>
  <si>
    <t>698п</t>
  </si>
  <si>
    <t>Максимова Т.И. Новейшая хрестоматия по литературе</t>
  </si>
  <si>
    <t>699п</t>
  </si>
  <si>
    <t>700п</t>
  </si>
  <si>
    <t>701п</t>
  </si>
  <si>
    <t>703п</t>
  </si>
  <si>
    <t>704п</t>
  </si>
  <si>
    <t>705п</t>
  </si>
  <si>
    <t>706п</t>
  </si>
  <si>
    <t>707п</t>
  </si>
  <si>
    <t>708п</t>
  </si>
  <si>
    <t>709п</t>
  </si>
  <si>
    <t>725п</t>
  </si>
  <si>
    <t>Судакова Т.А. Новейшая хрестоматия по литературе</t>
  </si>
  <si>
    <t>726п</t>
  </si>
  <si>
    <t>727п</t>
  </si>
  <si>
    <t>733п</t>
  </si>
  <si>
    <t>Хрестоматия по литературе / Сост. Н.Е. Кутейникова, И.В. Захарова, Г.В. Пранцова и др.</t>
  </si>
  <si>
    <t>5-7</t>
  </si>
  <si>
    <t>ВЕНТАНА-ГРАФ, Эксмо</t>
  </si>
  <si>
    <t>734п</t>
  </si>
  <si>
    <t>Хрестоматия по литературе в 2-х книгах / Сост. Н.Е. Кутейникова</t>
  </si>
  <si>
    <t>8-9</t>
  </si>
  <si>
    <t>735п</t>
  </si>
  <si>
    <t>Хрестоматия по литературе в 2-х книгах / Сост. Н.Е. Кутейникова, Г.В. Пранцова</t>
  </si>
  <si>
    <t>736п</t>
  </si>
  <si>
    <t>Хрестоматия. ВОВ в русской литературе. Все произведения для чтения, подготовки к ЕГЭ</t>
  </si>
  <si>
    <t>737п</t>
  </si>
  <si>
    <t>Хрестоматия. Русская проза XX века. Все произведения для чтения, подготовки к ЕГЭ</t>
  </si>
  <si>
    <t>856п</t>
  </si>
  <si>
    <t>Гамбарин В.Г., Зубарева И.И. Сборник задач и упражнений по математике (ФГОС)</t>
  </si>
  <si>
    <t>858п</t>
  </si>
  <si>
    <t>Гусев А.А. Математический кружок (серия "На пути к Олимпу")</t>
  </si>
  <si>
    <t>883п</t>
  </si>
  <si>
    <t>Попов М.А. Дидактические материалы по математике к учебнику Н.Я. Виленкина и др.</t>
  </si>
  <si>
    <t>Экзамен</t>
  </si>
  <si>
    <t>1129п</t>
  </si>
  <si>
    <t>Волкова К.В. Сборник основных дат и событий школьного курса отечественной и зарубежной истории с древнейших времен до начала XXI века</t>
  </si>
  <si>
    <t>5-11</t>
  </si>
  <si>
    <t>Астрель</t>
  </si>
  <si>
    <t>1130п</t>
  </si>
  <si>
    <t xml:space="preserve">Господарик Ю.П. История России. Хрестоматия </t>
  </si>
  <si>
    <t xml:space="preserve">ВЕНТАНА-ГРАФ </t>
  </si>
  <si>
    <t>68а</t>
  </si>
  <si>
    <t>Колпаков С.В. Атлас. История России с древнейших времен до начала XVI века. С контурными картами и контрольными заданиями (ФГОС)</t>
  </si>
  <si>
    <t>АСТ-ПРЕСС</t>
  </si>
  <si>
    <t>70а</t>
  </si>
  <si>
    <t>Пономарев М.В., Рогожкин В.А., Колпаков С.В. Атлас. История России XVI-ХVIII веков. С контурными картами и контрольными заданиями (ФГОС)</t>
  </si>
  <si>
    <t>72а</t>
  </si>
  <si>
    <t>Пономарев М.В., Рогожкин В.А., Колпаков С.В. Атлас. История России XIX века. С контурными картами и контрольными заданиями (ФГОС)</t>
  </si>
  <si>
    <t>74а</t>
  </si>
  <si>
    <t>Пономарев М.В., Рогожкин В.А., Колпаков С.В. Атлас. История России ХХ века. С контурными картами и контрольными заданиями (ФГОС)</t>
  </si>
  <si>
    <t>БОУ г. Омска "Гимназия №117" План комплектования учебного фонда на 2015-2016 учебный год</t>
  </si>
  <si>
    <t xml:space="preserve"> переход на программу ПНШ</t>
  </si>
  <si>
    <t>докомплектование</t>
  </si>
  <si>
    <t>ИО директора БОУ г.Омска "Гимназия №117" _____________________________ Т.А. Буякова</t>
  </si>
  <si>
    <t>1207п</t>
  </si>
  <si>
    <t>Кашанина Т.В. Сборник задач по праву с решениями</t>
  </si>
  <si>
    <t>1208п</t>
  </si>
  <si>
    <t>Кожин Ю.А. Практикум по праву</t>
  </si>
  <si>
    <t>1209п</t>
  </si>
  <si>
    <t>1210п</t>
  </si>
  <si>
    <t>Никитин А.Ф. Права ребёнка. Дополнительные материалы к учебникам ''Право и политика'', ''Основы государства и права''</t>
  </si>
  <si>
    <t>9-11</t>
  </si>
  <si>
    <t>1211п</t>
  </si>
  <si>
    <t>Никитин А.Ф. Семейное право. Дополнительные материалы к учебникам ''Право и политика'', ''Основы государства и права''</t>
  </si>
  <si>
    <t>1212п</t>
  </si>
  <si>
    <t>Никитин А.Ф. Трудовое право. Дополнительные материалы к учебникам ''Право и политика'', ''Основы государства и права''</t>
  </si>
  <si>
    <t>1213п</t>
  </si>
  <si>
    <t>Никитин А.Ф. Уголовное право. Дополнительные материалы к учебникам ''Право и политика'', ''Основы государства и права''</t>
  </si>
  <si>
    <t>Вита-Пресс</t>
  </si>
  <si>
    <t>66а</t>
  </si>
  <si>
    <t>Тырин С.В., Пономарев М.В., Колпаков С.В. Атлас. История Древнего мира. С контурными картами и контрольными заданиями (ФГОС)</t>
  </si>
  <si>
    <t>67а</t>
  </si>
  <si>
    <t>Пономарёв М.В. Атлас. История средних веков. С контурными картами и контрольными заданиями (ФГОС)</t>
  </si>
  <si>
    <t>5</t>
  </si>
  <si>
    <t>6</t>
  </si>
  <si>
    <t>69а</t>
  </si>
  <si>
    <t>Колпаков С.В., Пономарёв М.В. Атлас. Новая история XVI-ХVIII веков. Часть 1. С контурными картами и контрольными заданиями (ФГОС)</t>
  </si>
  <si>
    <t>7</t>
  </si>
  <si>
    <t>71а</t>
  </si>
  <si>
    <t>Колпаков С.В., Пономарёв М.В. Атлас. Новая история XIX века. Часть 2. С контурными картами и контрольными заданиями (ФГОС)</t>
  </si>
  <si>
    <t>8</t>
  </si>
  <si>
    <t>73а</t>
  </si>
  <si>
    <t>Колпаков С.В., Пономарёв М.В. Атлас. Новейшая история XX века. С контурными картами и контрольными заданиями (ФГОС)</t>
  </si>
  <si>
    <t>1.2.2.3.4.4</t>
  </si>
  <si>
    <t>Соболева О.Б., Чайка В.Н. / Под ред. Бордовского Г.А. Обществознание. Право в жизни человека, общества и государства. 8 класс</t>
  </si>
  <si>
    <t>Издательский центр ВЕНТАНА-ГРАФ</t>
  </si>
  <si>
    <t>1.2.2.3.3.5</t>
  </si>
  <si>
    <t>Никитин А.Ф., Никитина Т.И. Обществознание</t>
  </si>
  <si>
    <t>1.3.3.8.1.1</t>
  </si>
  <si>
    <t>Никитин А.Ф., Никитина Т.И. Право. Базовый и углубленный уровни</t>
  </si>
  <si>
    <t>1.2.2.3.4.5</t>
  </si>
  <si>
    <t>Насонова И.П. / Под ред. Бордовского Г.А. Обществознание. Экономика вокруг нас. 9 класс.</t>
  </si>
  <si>
    <t>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</si>
</sst>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#,##0.00"/>
  </numFmts>
  <fonts count="53">
    <font>
      <sz val="10"/>
      <name val="Arial Cyr"/>
      <family val="0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name val="Arial Cyr"/>
      <family val="0"/>
    </font>
    <font>
      <b/>
      <sz val="9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sz val="9"/>
      <name val="Arial Cyr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textRotation="90"/>
      <protection/>
    </xf>
    <xf numFmtId="2" fontId="6" fillId="0" borderId="10" xfId="0" applyNumberFormat="1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justify"/>
    </xf>
    <xf numFmtId="0" fontId="8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0" applyFont="1" applyFill="1" applyBorder="1" applyAlignment="1">
      <alignment horizontal="center" vertical="center" textRotation="90" wrapText="1"/>
    </xf>
    <xf numFmtId="0" fontId="9" fillId="0" borderId="10" xfId="0" applyNumberFormat="1" applyFont="1" applyFill="1" applyBorder="1" applyAlignment="1" applyProtection="1">
      <alignment horizontal="justify" vertical="top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Font="1" applyBorder="1" applyAlignment="1">
      <alignment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2" fontId="9" fillId="0" borderId="10" xfId="0" applyNumberFormat="1" applyFont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center" textRotation="90"/>
      <protection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/>
    </xf>
    <xf numFmtId="0" fontId="9" fillId="0" borderId="11" xfId="0" applyNumberFormat="1" applyFont="1" applyFill="1" applyBorder="1" applyAlignment="1" applyProtection="1">
      <alignment horizontal="left" vertical="top"/>
      <protection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16" fillId="0" borderId="10" xfId="0" applyFont="1" applyFill="1" applyBorder="1" applyAlignment="1">
      <alignment horizontal="justify"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10" xfId="0" applyFont="1" applyFill="1" applyBorder="1" applyAlignment="1">
      <alignment/>
    </xf>
    <xf numFmtId="2" fontId="0" fillId="34" borderId="10" xfId="0" applyNumberForma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11" fillId="35" borderId="10" xfId="0" applyFont="1" applyFill="1" applyBorder="1" applyAlignment="1">
      <alignment/>
    </xf>
    <xf numFmtId="2" fontId="0" fillId="35" borderId="10" xfId="0" applyNumberFormat="1" applyFill="1" applyBorder="1" applyAlignment="1">
      <alignment horizontal="center"/>
    </xf>
    <xf numFmtId="0" fontId="10" fillId="35" borderId="10" xfId="0" applyFont="1" applyFill="1" applyBorder="1" applyAlignment="1">
      <alignment/>
    </xf>
    <xf numFmtId="2" fontId="10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0" fillId="0" borderId="0" xfId="0" applyAlignment="1">
      <alignment horizontal="justify"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justify"/>
    </xf>
    <xf numFmtId="0" fontId="9" fillId="0" borderId="10" xfId="0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/>
    </xf>
    <xf numFmtId="0" fontId="9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 vertical="center" textRotation="90" wrapText="1"/>
    </xf>
    <xf numFmtId="0" fontId="15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vertical="top" wrapText="1"/>
    </xf>
    <xf numFmtId="0" fontId="17" fillId="0" borderId="12" xfId="0" applyFont="1" applyFill="1" applyBorder="1" applyAlignment="1">
      <alignment vertical="top" wrapText="1"/>
    </xf>
    <xf numFmtId="2" fontId="9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 textRotation="90"/>
      <protection/>
    </xf>
    <xf numFmtId="0" fontId="2" fillId="0" borderId="10" xfId="0" applyNumberFormat="1" applyFont="1" applyFill="1" applyBorder="1" applyAlignment="1" applyProtection="1">
      <alignment horizontal="center" vertical="center" textRotation="90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0" applyFont="1" applyFill="1" applyBorder="1" applyAlignment="1">
      <alignment horizontal="justify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164" fontId="9" fillId="0" borderId="10" xfId="52" applyNumberForma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1" fontId="0" fillId="34" borderId="10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-2016%20&#1047;&#1040;&#1050;&#1040;&#1047;%20&#1059;&#1063;&#1045;&#1041;&#1053;&#1048;&#1050;&#1054;&#1042;\&#1054;&#1073;&#1097;&#1080;&#1081;%20&#1087;&#1088;&#1072;&#1081;&#1089;-&#1083;&#1080;&#1089;&#1090;%202015-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ращение"/>
      <sheetName val="учебники"/>
      <sheetName val="учеб.пос."/>
      <sheetName val="раб.тет."/>
      <sheetName val="атлас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120.00390625" style="0" customWidth="1"/>
  </cols>
  <sheetData>
    <row r="1" ht="12.75">
      <c r="A1" s="53" t="s">
        <v>11</v>
      </c>
    </row>
    <row r="3" ht="12.75">
      <c r="A3" t="s">
        <v>56</v>
      </c>
    </row>
    <row r="5" ht="63.75">
      <c r="A5" s="86" t="s">
        <v>62</v>
      </c>
    </row>
    <row r="8" ht="25.5">
      <c r="A8" s="52" t="s">
        <v>57</v>
      </c>
    </row>
    <row r="10" ht="12.75">
      <c r="A10" t="s">
        <v>58</v>
      </c>
    </row>
    <row r="12" ht="12.75">
      <c r="A12" t="s">
        <v>55</v>
      </c>
    </row>
    <row r="14" ht="12.75">
      <c r="A14" t="s">
        <v>59</v>
      </c>
    </row>
    <row r="15" ht="12.75">
      <c r="A15" t="s">
        <v>12</v>
      </c>
    </row>
    <row r="17" ht="76.5" customHeight="1">
      <c r="A17" s="87" t="s">
        <v>60</v>
      </c>
    </row>
    <row r="19" ht="12.75">
      <c r="A19" t="s">
        <v>54</v>
      </c>
    </row>
    <row r="20" ht="12.75">
      <c r="A20" s="53" t="s">
        <v>13</v>
      </c>
    </row>
    <row r="22" ht="12.75">
      <c r="A22" t="s">
        <v>61</v>
      </c>
    </row>
    <row r="23" ht="12.75">
      <c r="A23" t="s">
        <v>43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pane xSplit="8" ySplit="3" topLeftCell="I16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:N1"/>
    </sheetView>
  </sheetViews>
  <sheetFormatPr defaultColWidth="9.00390625" defaultRowHeight="12.75"/>
  <cols>
    <col min="1" max="1" width="6.625" style="0" customWidth="1"/>
    <col min="2" max="2" width="5.625" style="0" customWidth="1"/>
    <col min="3" max="3" width="11.00390625" style="0" customWidth="1"/>
    <col min="4" max="4" width="29.875" style="0" customWidth="1"/>
    <col min="5" max="5" width="6.00390625" style="0" customWidth="1"/>
    <col min="6" max="6" width="5.625" style="0" customWidth="1"/>
    <col min="7" max="7" width="12.00390625" style="0" customWidth="1"/>
    <col min="8" max="8" width="7.875" style="0" customWidth="1"/>
    <col min="9" max="10" width="7.00390625" style="0" customWidth="1"/>
    <col min="11" max="11" width="6.375" style="0" customWidth="1"/>
    <col min="12" max="12" width="6.75390625" style="22" customWidth="1"/>
    <col min="13" max="13" width="11.75390625" style="22" customWidth="1"/>
    <col min="14" max="14" width="10.25390625" style="0" customWidth="1"/>
    <col min="15" max="15" width="28.625" style="0" customWidth="1"/>
  </cols>
  <sheetData>
    <row r="1" spans="1:14" ht="14.25">
      <c r="A1" s="108" t="s">
        <v>64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3" ht="12.75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63"/>
      <c r="M2" s="1"/>
    </row>
    <row r="3" spans="1:15" ht="117.75" customHeight="1">
      <c r="A3" s="2" t="s">
        <v>0</v>
      </c>
      <c r="B3" s="3" t="s">
        <v>7</v>
      </c>
      <c r="C3" s="12" t="s">
        <v>42</v>
      </c>
      <c r="D3" s="7" t="s">
        <v>27</v>
      </c>
      <c r="E3" s="27" t="s">
        <v>17</v>
      </c>
      <c r="F3" s="8" t="s">
        <v>1</v>
      </c>
      <c r="G3" s="8" t="s">
        <v>28</v>
      </c>
      <c r="H3" s="4" t="s">
        <v>2</v>
      </c>
      <c r="I3" s="11" t="s">
        <v>10</v>
      </c>
      <c r="J3" s="64" t="s">
        <v>3</v>
      </c>
      <c r="K3" s="12" t="s">
        <v>9</v>
      </c>
      <c r="L3" s="9" t="s">
        <v>4</v>
      </c>
      <c r="M3" s="5" t="s">
        <v>5</v>
      </c>
      <c r="N3" s="10" t="s">
        <v>6</v>
      </c>
      <c r="O3" s="38" t="s">
        <v>18</v>
      </c>
    </row>
    <row r="4" spans="1:15" ht="25.5">
      <c r="A4" s="15" t="s">
        <v>30</v>
      </c>
      <c r="B4" s="15">
        <v>169</v>
      </c>
      <c r="C4" s="75" t="s">
        <v>44</v>
      </c>
      <c r="D4" s="76" t="s">
        <v>45</v>
      </c>
      <c r="E4" s="60">
        <v>4</v>
      </c>
      <c r="F4" s="40">
        <v>4</v>
      </c>
      <c r="G4" s="40" t="s">
        <v>29</v>
      </c>
      <c r="H4" s="15" t="s">
        <v>24</v>
      </c>
      <c r="I4" s="54">
        <v>10</v>
      </c>
      <c r="J4" s="54">
        <v>55</v>
      </c>
      <c r="K4" s="54">
        <v>45</v>
      </c>
      <c r="L4" s="78">
        <v>408</v>
      </c>
      <c r="M4" s="23">
        <f aca="true" t="shared" si="0" ref="M4:M12">K4*L4</f>
        <v>18360</v>
      </c>
      <c r="N4" s="15" t="s">
        <v>19</v>
      </c>
      <c r="O4" s="33" t="s">
        <v>21</v>
      </c>
    </row>
    <row r="5" spans="1:15" ht="51">
      <c r="A5" s="15" t="s">
        <v>30</v>
      </c>
      <c r="B5" s="15">
        <v>169</v>
      </c>
      <c r="C5" s="75" t="s">
        <v>46</v>
      </c>
      <c r="D5" s="76" t="s">
        <v>47</v>
      </c>
      <c r="E5" s="60">
        <v>4</v>
      </c>
      <c r="F5" s="40">
        <v>4</v>
      </c>
      <c r="G5" s="40" t="s">
        <v>29</v>
      </c>
      <c r="H5" s="15" t="s">
        <v>24</v>
      </c>
      <c r="I5" s="14">
        <v>0</v>
      </c>
      <c r="J5" s="54">
        <v>55</v>
      </c>
      <c r="K5" s="54">
        <v>55</v>
      </c>
      <c r="L5" s="78">
        <v>408</v>
      </c>
      <c r="M5" s="23">
        <f t="shared" si="0"/>
        <v>22440</v>
      </c>
      <c r="N5" s="15" t="s">
        <v>19</v>
      </c>
      <c r="O5" s="33" t="s">
        <v>21</v>
      </c>
    </row>
    <row r="6" spans="1:15" ht="51">
      <c r="A6" s="15" t="s">
        <v>30</v>
      </c>
      <c r="B6" s="15">
        <v>169</v>
      </c>
      <c r="C6" s="75" t="s">
        <v>48</v>
      </c>
      <c r="D6" s="77" t="s">
        <v>49</v>
      </c>
      <c r="E6" s="60">
        <v>6</v>
      </c>
      <c r="F6" s="60">
        <v>6</v>
      </c>
      <c r="G6" s="40" t="s">
        <v>29</v>
      </c>
      <c r="H6" s="15" t="s">
        <v>24</v>
      </c>
      <c r="I6" s="54">
        <v>0</v>
      </c>
      <c r="J6" s="54">
        <v>68</v>
      </c>
      <c r="K6" s="54">
        <v>65</v>
      </c>
      <c r="L6" s="78">
        <v>486</v>
      </c>
      <c r="M6" s="23">
        <f t="shared" si="0"/>
        <v>31590</v>
      </c>
      <c r="N6" s="15" t="s">
        <v>19</v>
      </c>
      <c r="O6" s="33" t="s">
        <v>21</v>
      </c>
    </row>
    <row r="7" spans="1:15" ht="51">
      <c r="A7" s="15" t="s">
        <v>30</v>
      </c>
      <c r="B7" s="15">
        <v>169</v>
      </c>
      <c r="C7" s="75" t="s">
        <v>48</v>
      </c>
      <c r="D7" s="77" t="s">
        <v>49</v>
      </c>
      <c r="E7" s="60">
        <v>6</v>
      </c>
      <c r="F7" s="60">
        <v>6</v>
      </c>
      <c r="G7" s="40" t="s">
        <v>29</v>
      </c>
      <c r="H7" s="15" t="s">
        <v>24</v>
      </c>
      <c r="I7" s="54">
        <v>0</v>
      </c>
      <c r="J7" s="54">
        <v>68</v>
      </c>
      <c r="K7" s="54">
        <v>3</v>
      </c>
      <c r="L7" s="78">
        <v>486</v>
      </c>
      <c r="M7" s="23">
        <f t="shared" si="0"/>
        <v>1458</v>
      </c>
      <c r="N7" s="55" t="s">
        <v>20</v>
      </c>
      <c r="O7" s="33" t="s">
        <v>21</v>
      </c>
    </row>
    <row r="8" spans="1:15" ht="38.25">
      <c r="A8" s="15" t="s">
        <v>30</v>
      </c>
      <c r="B8" s="15">
        <v>169</v>
      </c>
      <c r="C8" s="75" t="s">
        <v>50</v>
      </c>
      <c r="D8" s="77" t="s">
        <v>51</v>
      </c>
      <c r="E8" s="60" t="s">
        <v>22</v>
      </c>
      <c r="F8" s="19">
        <v>11</v>
      </c>
      <c r="G8" s="40" t="s">
        <v>29</v>
      </c>
      <c r="H8" s="15" t="s">
        <v>24</v>
      </c>
      <c r="I8" s="54">
        <v>70</v>
      </c>
      <c r="J8" s="54">
        <v>100</v>
      </c>
      <c r="K8" s="54">
        <v>30</v>
      </c>
      <c r="L8" s="78">
        <v>227</v>
      </c>
      <c r="M8" s="23">
        <f>K8*L8</f>
        <v>6810</v>
      </c>
      <c r="N8" s="55" t="s">
        <v>20</v>
      </c>
      <c r="O8" s="61" t="s">
        <v>25</v>
      </c>
    </row>
    <row r="9" spans="1:15" s="20" customFormat="1" ht="63.75">
      <c r="A9" s="15" t="s">
        <v>30</v>
      </c>
      <c r="B9" s="15">
        <v>169</v>
      </c>
      <c r="C9" s="75" t="s">
        <v>52</v>
      </c>
      <c r="D9" s="77" t="s">
        <v>53</v>
      </c>
      <c r="E9" s="60">
        <v>11</v>
      </c>
      <c r="F9" s="19">
        <v>11</v>
      </c>
      <c r="G9" s="40" t="s">
        <v>29</v>
      </c>
      <c r="H9" s="21" t="s">
        <v>23</v>
      </c>
      <c r="I9" s="54">
        <v>70</v>
      </c>
      <c r="J9" s="54">
        <v>100</v>
      </c>
      <c r="K9" s="54">
        <v>30</v>
      </c>
      <c r="L9" s="78">
        <v>466</v>
      </c>
      <c r="M9" s="23">
        <f t="shared" si="0"/>
        <v>13980</v>
      </c>
      <c r="N9" s="15" t="s">
        <v>19</v>
      </c>
      <c r="O9" s="61" t="s">
        <v>26</v>
      </c>
    </row>
    <row r="10" spans="1:15" s="20" customFormat="1" ht="25.5">
      <c r="A10" s="15" t="s">
        <v>30</v>
      </c>
      <c r="B10" s="15">
        <v>169</v>
      </c>
      <c r="C10" s="54" t="s">
        <v>31</v>
      </c>
      <c r="D10" s="61" t="s">
        <v>32</v>
      </c>
      <c r="E10" s="54">
        <v>4</v>
      </c>
      <c r="F10" s="54">
        <v>4</v>
      </c>
      <c r="G10" s="56" t="s">
        <v>33</v>
      </c>
      <c r="H10" s="55" t="s">
        <v>24</v>
      </c>
      <c r="I10" s="62">
        <v>0</v>
      </c>
      <c r="J10" s="62">
        <v>2</v>
      </c>
      <c r="K10" s="54">
        <v>2</v>
      </c>
      <c r="L10" s="23">
        <v>164</v>
      </c>
      <c r="M10" s="23">
        <f t="shared" si="0"/>
        <v>328</v>
      </c>
      <c r="N10" s="15" t="s">
        <v>19</v>
      </c>
      <c r="O10" s="61" t="s">
        <v>34</v>
      </c>
    </row>
    <row r="11" spans="1:15" s="20" customFormat="1" ht="38.25">
      <c r="A11" s="15" t="s">
        <v>30</v>
      </c>
      <c r="B11" s="15">
        <v>169</v>
      </c>
      <c r="C11" s="54" t="s">
        <v>35</v>
      </c>
      <c r="D11" s="57" t="s">
        <v>36</v>
      </c>
      <c r="E11" s="58" t="s">
        <v>37</v>
      </c>
      <c r="F11" s="19">
        <v>4</v>
      </c>
      <c r="G11" s="40" t="s">
        <v>38</v>
      </c>
      <c r="H11" s="56" t="s">
        <v>24</v>
      </c>
      <c r="I11" s="62">
        <v>0</v>
      </c>
      <c r="J11" s="62">
        <v>55</v>
      </c>
      <c r="K11" s="54">
        <v>1</v>
      </c>
      <c r="L11" s="23">
        <v>250</v>
      </c>
      <c r="M11" s="23">
        <f t="shared" si="0"/>
        <v>250</v>
      </c>
      <c r="N11" s="15" t="s">
        <v>19</v>
      </c>
      <c r="O11" s="61" t="s">
        <v>39</v>
      </c>
    </row>
    <row r="12" spans="1:15" s="20" customFormat="1" ht="38.25">
      <c r="A12" s="15" t="s">
        <v>30</v>
      </c>
      <c r="B12" s="15">
        <v>169</v>
      </c>
      <c r="C12" s="54" t="s">
        <v>40</v>
      </c>
      <c r="D12" s="56" t="s">
        <v>41</v>
      </c>
      <c r="E12" s="59" t="s">
        <v>37</v>
      </c>
      <c r="F12" s="19">
        <v>4</v>
      </c>
      <c r="G12" s="60" t="s">
        <v>63</v>
      </c>
      <c r="H12" s="56" t="s">
        <v>24</v>
      </c>
      <c r="I12" s="62">
        <v>0</v>
      </c>
      <c r="J12" s="62">
        <v>55</v>
      </c>
      <c r="K12" s="54">
        <v>2</v>
      </c>
      <c r="L12" s="23">
        <v>141</v>
      </c>
      <c r="M12" s="23">
        <f t="shared" si="0"/>
        <v>282</v>
      </c>
      <c r="N12" s="15" t="s">
        <v>19</v>
      </c>
      <c r="O12" s="61" t="s">
        <v>39</v>
      </c>
    </row>
    <row r="13" spans="1:15" ht="15.75">
      <c r="A13" s="25" t="s">
        <v>30</v>
      </c>
      <c r="B13" s="25">
        <v>169</v>
      </c>
      <c r="C13" s="18" t="s">
        <v>14</v>
      </c>
      <c r="D13" s="26" t="s">
        <v>8</v>
      </c>
      <c r="E13" s="26"/>
      <c r="F13" s="18">
        <v>1</v>
      </c>
      <c r="G13" s="18"/>
      <c r="H13" s="18" t="s">
        <v>14</v>
      </c>
      <c r="I13" s="18" t="s">
        <v>14</v>
      </c>
      <c r="J13" s="18" t="s">
        <v>14</v>
      </c>
      <c r="K13" s="18">
        <v>0</v>
      </c>
      <c r="L13" s="18" t="s">
        <v>14</v>
      </c>
      <c r="M13" s="24">
        <v>0</v>
      </c>
      <c r="N13" s="18" t="s">
        <v>19</v>
      </c>
      <c r="O13" s="6"/>
    </row>
    <row r="14" spans="1:15" ht="15.75">
      <c r="A14" s="41" t="s">
        <v>30</v>
      </c>
      <c r="B14" s="41">
        <v>169</v>
      </c>
      <c r="C14" s="42" t="s">
        <v>14</v>
      </c>
      <c r="D14" s="43" t="s">
        <v>8</v>
      </c>
      <c r="E14" s="43"/>
      <c r="F14" s="42">
        <v>1</v>
      </c>
      <c r="G14" s="42"/>
      <c r="H14" s="42" t="s">
        <v>14</v>
      </c>
      <c r="I14" s="42" t="s">
        <v>14</v>
      </c>
      <c r="J14" s="42" t="s">
        <v>14</v>
      </c>
      <c r="K14" s="42">
        <v>0</v>
      </c>
      <c r="L14" s="42" t="s">
        <v>14</v>
      </c>
      <c r="M14" s="44">
        <v>0</v>
      </c>
      <c r="N14" s="42" t="s">
        <v>20</v>
      </c>
      <c r="O14" s="6"/>
    </row>
    <row r="15" spans="1:15" ht="15.75">
      <c r="A15" s="25" t="s">
        <v>30</v>
      </c>
      <c r="B15" s="25">
        <v>169</v>
      </c>
      <c r="C15" s="18" t="s">
        <v>14</v>
      </c>
      <c r="D15" s="26" t="s">
        <v>8</v>
      </c>
      <c r="E15" s="26"/>
      <c r="F15" s="18">
        <v>2</v>
      </c>
      <c r="G15" s="18"/>
      <c r="H15" s="18" t="s">
        <v>14</v>
      </c>
      <c r="I15" s="18" t="s">
        <v>14</v>
      </c>
      <c r="J15" s="18" t="s">
        <v>14</v>
      </c>
      <c r="K15" s="18">
        <v>0</v>
      </c>
      <c r="L15" s="18" t="s">
        <v>14</v>
      </c>
      <c r="M15" s="24">
        <v>0</v>
      </c>
      <c r="N15" s="18" t="s">
        <v>19</v>
      </c>
      <c r="O15" s="6"/>
    </row>
    <row r="16" spans="1:15" ht="15.75">
      <c r="A16" s="41" t="s">
        <v>30</v>
      </c>
      <c r="B16" s="41">
        <v>169</v>
      </c>
      <c r="C16" s="42" t="s">
        <v>14</v>
      </c>
      <c r="D16" s="43" t="s">
        <v>8</v>
      </c>
      <c r="E16" s="43"/>
      <c r="F16" s="42">
        <v>2</v>
      </c>
      <c r="G16" s="42"/>
      <c r="H16" s="42" t="s">
        <v>14</v>
      </c>
      <c r="I16" s="42" t="s">
        <v>14</v>
      </c>
      <c r="J16" s="42" t="s">
        <v>14</v>
      </c>
      <c r="K16" s="42">
        <v>0</v>
      </c>
      <c r="L16" s="42" t="s">
        <v>14</v>
      </c>
      <c r="M16" s="44">
        <v>0</v>
      </c>
      <c r="N16" s="42" t="s">
        <v>20</v>
      </c>
      <c r="O16" s="6"/>
    </row>
    <row r="17" spans="1:15" ht="15.75">
      <c r="A17" s="25" t="s">
        <v>30</v>
      </c>
      <c r="B17" s="25">
        <v>169</v>
      </c>
      <c r="C17" s="18" t="s">
        <v>14</v>
      </c>
      <c r="D17" s="26" t="s">
        <v>8</v>
      </c>
      <c r="E17" s="26"/>
      <c r="F17" s="18">
        <v>3</v>
      </c>
      <c r="G17" s="18"/>
      <c r="H17" s="18" t="s">
        <v>14</v>
      </c>
      <c r="I17" s="18" t="s">
        <v>14</v>
      </c>
      <c r="J17" s="18" t="s">
        <v>14</v>
      </c>
      <c r="K17" s="18">
        <v>0</v>
      </c>
      <c r="L17" s="18" t="s">
        <v>14</v>
      </c>
      <c r="M17" s="24">
        <v>0</v>
      </c>
      <c r="N17" s="18" t="s">
        <v>19</v>
      </c>
      <c r="O17" s="6"/>
    </row>
    <row r="18" spans="1:15" ht="15.75">
      <c r="A18" s="41" t="s">
        <v>30</v>
      </c>
      <c r="B18" s="41">
        <v>169</v>
      </c>
      <c r="C18" s="42" t="s">
        <v>14</v>
      </c>
      <c r="D18" s="43" t="s">
        <v>8</v>
      </c>
      <c r="E18" s="43"/>
      <c r="F18" s="42">
        <v>3</v>
      </c>
      <c r="G18" s="42"/>
      <c r="H18" s="42" t="s">
        <v>14</v>
      </c>
      <c r="I18" s="42" t="s">
        <v>14</v>
      </c>
      <c r="J18" s="42" t="s">
        <v>14</v>
      </c>
      <c r="K18" s="42">
        <v>0</v>
      </c>
      <c r="L18" s="42" t="s">
        <v>14</v>
      </c>
      <c r="M18" s="44">
        <v>0</v>
      </c>
      <c r="N18" s="42" t="s">
        <v>20</v>
      </c>
      <c r="O18" s="6"/>
    </row>
    <row r="19" spans="1:15" ht="15.75">
      <c r="A19" s="25" t="s">
        <v>30</v>
      </c>
      <c r="B19" s="25">
        <v>169</v>
      </c>
      <c r="C19" s="18" t="s">
        <v>14</v>
      </c>
      <c r="D19" s="26" t="s">
        <v>8</v>
      </c>
      <c r="E19" s="26"/>
      <c r="F19" s="18">
        <v>4</v>
      </c>
      <c r="G19" s="18"/>
      <c r="H19" s="18" t="s">
        <v>14</v>
      </c>
      <c r="I19" s="18" t="s">
        <v>14</v>
      </c>
      <c r="J19" s="18" t="s">
        <v>14</v>
      </c>
      <c r="K19" s="18">
        <f>K4+K5+K10+K11+K12</f>
        <v>105</v>
      </c>
      <c r="L19" s="18" t="s">
        <v>14</v>
      </c>
      <c r="M19" s="24">
        <f>M4+M5+M10+M11+M12</f>
        <v>41660</v>
      </c>
      <c r="N19" s="18" t="s">
        <v>19</v>
      </c>
      <c r="O19" s="6"/>
    </row>
    <row r="20" spans="1:15" ht="15.75">
      <c r="A20" s="41" t="s">
        <v>30</v>
      </c>
      <c r="B20" s="41">
        <v>169</v>
      </c>
      <c r="C20" s="42" t="s">
        <v>14</v>
      </c>
      <c r="D20" s="43" t="s">
        <v>8</v>
      </c>
      <c r="E20" s="43"/>
      <c r="F20" s="42">
        <v>4</v>
      </c>
      <c r="G20" s="42"/>
      <c r="H20" s="42" t="s">
        <v>14</v>
      </c>
      <c r="I20" s="42" t="s">
        <v>14</v>
      </c>
      <c r="J20" s="42" t="s">
        <v>14</v>
      </c>
      <c r="K20" s="42">
        <v>0</v>
      </c>
      <c r="L20" s="42" t="s">
        <v>14</v>
      </c>
      <c r="M20" s="44">
        <v>0</v>
      </c>
      <c r="N20" s="42" t="s">
        <v>20</v>
      </c>
      <c r="O20" s="6"/>
    </row>
    <row r="21" spans="1:15" ht="15.75">
      <c r="A21" s="25" t="s">
        <v>30</v>
      </c>
      <c r="B21" s="25">
        <v>169</v>
      </c>
      <c r="C21" s="18" t="s">
        <v>14</v>
      </c>
      <c r="D21" s="26" t="s">
        <v>8</v>
      </c>
      <c r="E21" s="26"/>
      <c r="F21" s="18">
        <v>5</v>
      </c>
      <c r="G21" s="18"/>
      <c r="H21" s="18" t="s">
        <v>14</v>
      </c>
      <c r="I21" s="18" t="s">
        <v>14</v>
      </c>
      <c r="J21" s="18" t="s">
        <v>14</v>
      </c>
      <c r="K21" s="18">
        <v>0</v>
      </c>
      <c r="L21" s="18" t="s">
        <v>14</v>
      </c>
      <c r="M21" s="24">
        <v>0</v>
      </c>
      <c r="N21" s="18" t="s">
        <v>19</v>
      </c>
      <c r="O21" s="6"/>
    </row>
    <row r="22" spans="1:15" ht="15.75">
      <c r="A22" s="41" t="s">
        <v>30</v>
      </c>
      <c r="B22" s="41">
        <v>169</v>
      </c>
      <c r="C22" s="42" t="s">
        <v>14</v>
      </c>
      <c r="D22" s="43" t="s">
        <v>8</v>
      </c>
      <c r="E22" s="43"/>
      <c r="F22" s="42">
        <v>5</v>
      </c>
      <c r="G22" s="42"/>
      <c r="H22" s="42" t="s">
        <v>14</v>
      </c>
      <c r="I22" s="42" t="s">
        <v>14</v>
      </c>
      <c r="J22" s="42" t="s">
        <v>14</v>
      </c>
      <c r="K22" s="42">
        <v>0</v>
      </c>
      <c r="L22" s="42" t="s">
        <v>14</v>
      </c>
      <c r="M22" s="44">
        <v>0</v>
      </c>
      <c r="N22" s="42" t="s">
        <v>20</v>
      </c>
      <c r="O22" s="6"/>
    </row>
    <row r="23" spans="1:15" ht="15.75">
      <c r="A23" s="25" t="s">
        <v>30</v>
      </c>
      <c r="B23" s="25">
        <v>169</v>
      </c>
      <c r="C23" s="18" t="s">
        <v>14</v>
      </c>
      <c r="D23" s="26" t="s">
        <v>8</v>
      </c>
      <c r="E23" s="26"/>
      <c r="F23" s="18">
        <v>6</v>
      </c>
      <c r="G23" s="18"/>
      <c r="H23" s="18" t="s">
        <v>14</v>
      </c>
      <c r="I23" s="18" t="s">
        <v>14</v>
      </c>
      <c r="J23" s="18" t="s">
        <v>14</v>
      </c>
      <c r="K23" s="18">
        <f>K6</f>
        <v>65</v>
      </c>
      <c r="L23" s="18" t="s">
        <v>14</v>
      </c>
      <c r="M23" s="24">
        <f>M6</f>
        <v>31590</v>
      </c>
      <c r="N23" s="18" t="s">
        <v>19</v>
      </c>
      <c r="O23" s="6"/>
    </row>
    <row r="24" spans="1:15" ht="15.75">
      <c r="A24" s="41" t="s">
        <v>30</v>
      </c>
      <c r="B24" s="41">
        <v>169</v>
      </c>
      <c r="C24" s="42" t="s">
        <v>14</v>
      </c>
      <c r="D24" s="43" t="s">
        <v>8</v>
      </c>
      <c r="E24" s="43"/>
      <c r="F24" s="42">
        <v>6</v>
      </c>
      <c r="G24" s="42"/>
      <c r="H24" s="42" t="s">
        <v>14</v>
      </c>
      <c r="I24" s="42" t="s">
        <v>14</v>
      </c>
      <c r="J24" s="42" t="s">
        <v>14</v>
      </c>
      <c r="K24" s="42">
        <f>K7</f>
        <v>3</v>
      </c>
      <c r="L24" s="42" t="s">
        <v>14</v>
      </c>
      <c r="M24" s="44">
        <f>M7</f>
        <v>1458</v>
      </c>
      <c r="N24" s="42" t="s">
        <v>20</v>
      </c>
      <c r="O24" s="6"/>
    </row>
    <row r="25" spans="1:15" ht="15.75">
      <c r="A25" s="25" t="s">
        <v>30</v>
      </c>
      <c r="B25" s="25">
        <v>169</v>
      </c>
      <c r="C25" s="18" t="s">
        <v>14</v>
      </c>
      <c r="D25" s="26" t="s">
        <v>8</v>
      </c>
      <c r="E25" s="26"/>
      <c r="F25" s="18">
        <v>7</v>
      </c>
      <c r="G25" s="18"/>
      <c r="H25" s="18" t="s">
        <v>14</v>
      </c>
      <c r="I25" s="18" t="s">
        <v>14</v>
      </c>
      <c r="J25" s="18" t="s">
        <v>14</v>
      </c>
      <c r="K25" s="18">
        <v>0</v>
      </c>
      <c r="L25" s="18" t="s">
        <v>14</v>
      </c>
      <c r="M25" s="24">
        <v>0</v>
      </c>
      <c r="N25" s="18" t="s">
        <v>19</v>
      </c>
      <c r="O25" s="6"/>
    </row>
    <row r="26" spans="1:15" ht="15.75">
      <c r="A26" s="41" t="s">
        <v>30</v>
      </c>
      <c r="B26" s="41">
        <v>169</v>
      </c>
      <c r="C26" s="42" t="s">
        <v>14</v>
      </c>
      <c r="D26" s="43" t="s">
        <v>8</v>
      </c>
      <c r="E26" s="43"/>
      <c r="F26" s="42">
        <v>7</v>
      </c>
      <c r="G26" s="42"/>
      <c r="H26" s="42" t="s">
        <v>14</v>
      </c>
      <c r="I26" s="42" t="s">
        <v>14</v>
      </c>
      <c r="J26" s="42" t="s">
        <v>14</v>
      </c>
      <c r="K26" s="42">
        <v>0</v>
      </c>
      <c r="L26" s="42" t="s">
        <v>14</v>
      </c>
      <c r="M26" s="44">
        <v>0</v>
      </c>
      <c r="N26" s="42" t="s">
        <v>20</v>
      </c>
      <c r="O26" s="6"/>
    </row>
    <row r="27" spans="1:15" ht="15.75">
      <c r="A27" s="25" t="s">
        <v>30</v>
      </c>
      <c r="B27" s="25">
        <v>169</v>
      </c>
      <c r="C27" s="18" t="s">
        <v>14</v>
      </c>
      <c r="D27" s="26" t="s">
        <v>8</v>
      </c>
      <c r="E27" s="26"/>
      <c r="F27" s="18">
        <v>8</v>
      </c>
      <c r="G27" s="18"/>
      <c r="H27" s="18" t="s">
        <v>14</v>
      </c>
      <c r="I27" s="18" t="s">
        <v>14</v>
      </c>
      <c r="J27" s="18" t="s">
        <v>14</v>
      </c>
      <c r="K27" s="18">
        <v>0</v>
      </c>
      <c r="L27" s="18" t="s">
        <v>14</v>
      </c>
      <c r="M27" s="24">
        <v>0</v>
      </c>
      <c r="N27" s="18" t="s">
        <v>19</v>
      </c>
      <c r="O27" s="6"/>
    </row>
    <row r="28" spans="1:15" ht="15.75">
      <c r="A28" s="41" t="s">
        <v>30</v>
      </c>
      <c r="B28" s="41">
        <v>169</v>
      </c>
      <c r="C28" s="42" t="s">
        <v>14</v>
      </c>
      <c r="D28" s="43" t="s">
        <v>8</v>
      </c>
      <c r="E28" s="43"/>
      <c r="F28" s="42">
        <v>8</v>
      </c>
      <c r="G28" s="42"/>
      <c r="H28" s="42" t="s">
        <v>14</v>
      </c>
      <c r="I28" s="42" t="s">
        <v>14</v>
      </c>
      <c r="J28" s="42" t="s">
        <v>14</v>
      </c>
      <c r="K28" s="42">
        <v>0</v>
      </c>
      <c r="L28" s="42" t="s">
        <v>14</v>
      </c>
      <c r="M28" s="44">
        <v>0</v>
      </c>
      <c r="N28" s="42" t="s">
        <v>20</v>
      </c>
      <c r="O28" s="6"/>
    </row>
    <row r="29" spans="1:15" ht="15.75">
      <c r="A29" s="25" t="s">
        <v>30</v>
      </c>
      <c r="B29" s="25">
        <v>169</v>
      </c>
      <c r="C29" s="18" t="s">
        <v>14</v>
      </c>
      <c r="D29" s="26" t="s">
        <v>8</v>
      </c>
      <c r="E29" s="26"/>
      <c r="F29" s="18">
        <v>9</v>
      </c>
      <c r="G29" s="18"/>
      <c r="H29" s="18" t="s">
        <v>14</v>
      </c>
      <c r="I29" s="18" t="s">
        <v>14</v>
      </c>
      <c r="J29" s="18" t="s">
        <v>14</v>
      </c>
      <c r="K29" s="18">
        <v>0</v>
      </c>
      <c r="L29" s="18" t="s">
        <v>14</v>
      </c>
      <c r="M29" s="24">
        <v>0</v>
      </c>
      <c r="N29" s="18" t="s">
        <v>19</v>
      </c>
      <c r="O29" s="6"/>
    </row>
    <row r="30" spans="1:15" ht="15.75">
      <c r="A30" s="41" t="s">
        <v>30</v>
      </c>
      <c r="B30" s="41">
        <v>169</v>
      </c>
      <c r="C30" s="42" t="s">
        <v>14</v>
      </c>
      <c r="D30" s="43" t="s">
        <v>8</v>
      </c>
      <c r="E30" s="43"/>
      <c r="F30" s="42">
        <v>9</v>
      </c>
      <c r="G30" s="42"/>
      <c r="H30" s="42" t="s">
        <v>14</v>
      </c>
      <c r="I30" s="42" t="s">
        <v>14</v>
      </c>
      <c r="J30" s="42" t="s">
        <v>14</v>
      </c>
      <c r="K30" s="42">
        <v>0</v>
      </c>
      <c r="L30" s="42" t="s">
        <v>14</v>
      </c>
      <c r="M30" s="44">
        <v>0</v>
      </c>
      <c r="N30" s="42" t="s">
        <v>20</v>
      </c>
      <c r="O30" s="6"/>
    </row>
    <row r="31" spans="1:15" ht="15.75">
      <c r="A31" s="25" t="s">
        <v>30</v>
      </c>
      <c r="B31" s="25">
        <v>169</v>
      </c>
      <c r="C31" s="18" t="s">
        <v>14</v>
      </c>
      <c r="D31" s="26" t="s">
        <v>8</v>
      </c>
      <c r="E31" s="26"/>
      <c r="F31" s="18">
        <v>10</v>
      </c>
      <c r="G31" s="18"/>
      <c r="H31" s="18" t="s">
        <v>14</v>
      </c>
      <c r="I31" s="18" t="s">
        <v>14</v>
      </c>
      <c r="J31" s="18" t="s">
        <v>14</v>
      </c>
      <c r="K31" s="18">
        <v>0</v>
      </c>
      <c r="L31" s="18" t="s">
        <v>14</v>
      </c>
      <c r="M31" s="24">
        <v>0</v>
      </c>
      <c r="N31" s="18" t="s">
        <v>19</v>
      </c>
      <c r="O31" s="6"/>
    </row>
    <row r="32" spans="1:15" ht="15.75">
      <c r="A32" s="41" t="s">
        <v>30</v>
      </c>
      <c r="B32" s="41">
        <v>169</v>
      </c>
      <c r="C32" s="42" t="s">
        <v>14</v>
      </c>
      <c r="D32" s="43" t="s">
        <v>8</v>
      </c>
      <c r="E32" s="43"/>
      <c r="F32" s="42">
        <v>10</v>
      </c>
      <c r="G32" s="42"/>
      <c r="H32" s="42" t="s">
        <v>14</v>
      </c>
      <c r="I32" s="42" t="s">
        <v>14</v>
      </c>
      <c r="J32" s="42" t="s">
        <v>14</v>
      </c>
      <c r="K32" s="42">
        <v>0</v>
      </c>
      <c r="L32" s="42" t="s">
        <v>14</v>
      </c>
      <c r="M32" s="44">
        <v>0</v>
      </c>
      <c r="N32" s="42" t="s">
        <v>20</v>
      </c>
      <c r="O32" s="6"/>
    </row>
    <row r="33" spans="1:15" ht="15.75">
      <c r="A33" s="25" t="s">
        <v>30</v>
      </c>
      <c r="B33" s="25">
        <v>169</v>
      </c>
      <c r="C33" s="18" t="s">
        <v>14</v>
      </c>
      <c r="D33" s="26" t="s">
        <v>8</v>
      </c>
      <c r="E33" s="26"/>
      <c r="F33" s="18">
        <v>11</v>
      </c>
      <c r="G33" s="18"/>
      <c r="H33" s="18" t="s">
        <v>14</v>
      </c>
      <c r="I33" s="18" t="s">
        <v>14</v>
      </c>
      <c r="J33" s="18" t="s">
        <v>14</v>
      </c>
      <c r="K33" s="18">
        <f>K9</f>
        <v>30</v>
      </c>
      <c r="L33" s="18" t="s">
        <v>14</v>
      </c>
      <c r="M33" s="24">
        <f>M9</f>
        <v>13980</v>
      </c>
      <c r="N33" s="18" t="s">
        <v>19</v>
      </c>
      <c r="O33" s="6"/>
    </row>
    <row r="34" spans="1:15" ht="15.75">
      <c r="A34" s="41" t="s">
        <v>30</v>
      </c>
      <c r="B34" s="41">
        <v>169</v>
      </c>
      <c r="C34" s="42" t="s">
        <v>14</v>
      </c>
      <c r="D34" s="43" t="s">
        <v>8</v>
      </c>
      <c r="E34" s="43"/>
      <c r="F34" s="42">
        <v>11</v>
      </c>
      <c r="G34" s="42"/>
      <c r="H34" s="42" t="s">
        <v>14</v>
      </c>
      <c r="I34" s="42" t="s">
        <v>14</v>
      </c>
      <c r="J34" s="42" t="s">
        <v>14</v>
      </c>
      <c r="K34" s="42">
        <f>K8</f>
        <v>30</v>
      </c>
      <c r="L34" s="42" t="s">
        <v>14</v>
      </c>
      <c r="M34" s="44">
        <f>M8</f>
        <v>6810</v>
      </c>
      <c r="N34" s="42" t="s">
        <v>20</v>
      </c>
      <c r="O34" s="6"/>
    </row>
    <row r="35" spans="1:15" ht="15.75">
      <c r="A35" s="45" t="s">
        <v>30</v>
      </c>
      <c r="B35" s="45">
        <v>169</v>
      </c>
      <c r="C35" s="46" t="s">
        <v>14</v>
      </c>
      <c r="D35" s="47" t="s">
        <v>8</v>
      </c>
      <c r="E35" s="47"/>
      <c r="F35" s="46" t="s">
        <v>8</v>
      </c>
      <c r="G35" s="46"/>
      <c r="H35" s="46" t="s">
        <v>14</v>
      </c>
      <c r="I35" s="46" t="s">
        <v>14</v>
      </c>
      <c r="J35" s="46" t="s">
        <v>14</v>
      </c>
      <c r="K35" s="46">
        <f>K33+K31+K29+K27+K25+K23+K21+K19+K17+K15+K13</f>
        <v>200</v>
      </c>
      <c r="L35" s="46" t="s">
        <v>14</v>
      </c>
      <c r="M35" s="48">
        <f>M33+M31+M29+M27+M25+M23+M21+M19+M17+M15+M13</f>
        <v>87230</v>
      </c>
      <c r="N35" s="46" t="s">
        <v>19</v>
      </c>
      <c r="O35" s="6"/>
    </row>
    <row r="36" spans="1:15" ht="15.75">
      <c r="A36" s="45" t="s">
        <v>30</v>
      </c>
      <c r="B36" s="45">
        <v>169</v>
      </c>
      <c r="C36" s="46" t="s">
        <v>14</v>
      </c>
      <c r="D36" s="47" t="s">
        <v>8</v>
      </c>
      <c r="E36" s="47"/>
      <c r="F36" s="46" t="s">
        <v>8</v>
      </c>
      <c r="G36" s="46"/>
      <c r="H36" s="46" t="s">
        <v>14</v>
      </c>
      <c r="I36" s="46" t="s">
        <v>14</v>
      </c>
      <c r="J36" s="46" t="s">
        <v>14</v>
      </c>
      <c r="K36" s="46">
        <f>K34+K32+K30+K28+K26+K24+K22+K20+K18+K16+K14</f>
        <v>33</v>
      </c>
      <c r="L36" s="46" t="s">
        <v>14</v>
      </c>
      <c r="M36" s="48">
        <f>M34+M32+M30+M28+M26+M24+M22+M20+M18+M16+M14</f>
        <v>8268</v>
      </c>
      <c r="N36" s="46" t="s">
        <v>20</v>
      </c>
      <c r="O36" s="6"/>
    </row>
    <row r="37" spans="1:15" ht="15.75">
      <c r="A37" s="45" t="s">
        <v>30</v>
      </c>
      <c r="B37" s="45">
        <v>169</v>
      </c>
      <c r="C37" s="49" t="s">
        <v>14</v>
      </c>
      <c r="D37" s="47" t="s">
        <v>15</v>
      </c>
      <c r="E37" s="47"/>
      <c r="F37" s="49" t="s">
        <v>15</v>
      </c>
      <c r="G37" s="49"/>
      <c r="H37" s="49" t="s">
        <v>14</v>
      </c>
      <c r="I37" s="49" t="s">
        <v>14</v>
      </c>
      <c r="J37" s="49" t="s">
        <v>14</v>
      </c>
      <c r="K37" s="49">
        <f>K35+K36</f>
        <v>233</v>
      </c>
      <c r="L37" s="49" t="s">
        <v>14</v>
      </c>
      <c r="M37" s="50">
        <f>M35+M36</f>
        <v>95498</v>
      </c>
      <c r="N37" s="49" t="s">
        <v>16</v>
      </c>
      <c r="O37" s="6"/>
    </row>
  </sheetData>
  <sheetProtection/>
  <autoFilter ref="A3:N37"/>
  <mergeCells count="2">
    <mergeCell ref="A2:K2"/>
    <mergeCell ref="A1:N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5"/>
  <sheetViews>
    <sheetView tabSelected="1" zoomScalePageLayoutView="0" workbookViewId="0" topLeftCell="A1">
      <pane xSplit="8" ySplit="3" topLeftCell="I112" activePane="bottomRight" state="frozen"/>
      <selection pane="topLeft" activeCell="A1" sqref="A1"/>
      <selection pane="topRight" activeCell="G1" sqref="G1"/>
      <selection pane="bottomLeft" activeCell="A4" sqref="A4"/>
      <selection pane="bottomRight" activeCell="Q15" sqref="Q15"/>
    </sheetView>
  </sheetViews>
  <sheetFormatPr defaultColWidth="9.00390625" defaultRowHeight="12.75"/>
  <cols>
    <col min="1" max="1" width="6.625" style="0" customWidth="1"/>
    <col min="2" max="2" width="5.625" style="0" customWidth="1"/>
    <col min="3" max="3" width="6.00390625" style="0" customWidth="1"/>
    <col min="4" max="4" width="29.875" style="0" customWidth="1"/>
    <col min="5" max="5" width="6.00390625" style="0" customWidth="1"/>
    <col min="6" max="6" width="5.625" style="0" customWidth="1"/>
    <col min="7" max="8" width="13.125" style="0" customWidth="1"/>
    <col min="9" max="9" width="8.75390625" style="63" customWidth="1"/>
    <col min="10" max="10" width="7.00390625" style="63" customWidth="1"/>
    <col min="11" max="11" width="5.875" style="63" customWidth="1"/>
    <col min="12" max="12" width="9.125" style="63" customWidth="1"/>
    <col min="13" max="13" width="9.625" style="0" customWidth="1"/>
    <col min="14" max="14" width="15.125" style="0" customWidth="1"/>
    <col min="15" max="15" width="16.875" style="0" customWidth="1"/>
  </cols>
  <sheetData>
    <row r="1" spans="1:14" ht="14.25">
      <c r="A1" s="108" t="s">
        <v>228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3" ht="12.75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M2" s="1"/>
    </row>
    <row r="3" spans="1:15" ht="117.75" customHeight="1">
      <c r="A3" s="79" t="s">
        <v>0</v>
      </c>
      <c r="B3" s="79" t="s">
        <v>7</v>
      </c>
      <c r="C3" s="12" t="s">
        <v>42</v>
      </c>
      <c r="D3" s="80" t="s">
        <v>27</v>
      </c>
      <c r="E3" s="81" t="s">
        <v>17</v>
      </c>
      <c r="F3" s="82" t="s">
        <v>1</v>
      </c>
      <c r="G3" s="82" t="s">
        <v>28</v>
      </c>
      <c r="H3" s="83" t="s">
        <v>2</v>
      </c>
      <c r="I3" s="84" t="s">
        <v>10</v>
      </c>
      <c r="J3" s="64" t="s">
        <v>3</v>
      </c>
      <c r="K3" s="12" t="s">
        <v>9</v>
      </c>
      <c r="L3" s="9" t="s">
        <v>4</v>
      </c>
      <c r="M3" s="5" t="s">
        <v>5</v>
      </c>
      <c r="N3" s="85" t="s">
        <v>6</v>
      </c>
      <c r="O3" s="38" t="s">
        <v>18</v>
      </c>
    </row>
    <row r="4" spans="1:15" ht="38.25">
      <c r="A4" s="28" t="s">
        <v>65</v>
      </c>
      <c r="B4" s="29">
        <v>117</v>
      </c>
      <c r="C4" s="88" t="s">
        <v>66</v>
      </c>
      <c r="D4" s="88" t="s">
        <v>67</v>
      </c>
      <c r="E4" s="88">
        <v>2</v>
      </c>
      <c r="F4" s="88">
        <v>2</v>
      </c>
      <c r="G4" s="88" t="s">
        <v>29</v>
      </c>
      <c r="H4" s="88" t="s">
        <v>68</v>
      </c>
      <c r="I4" s="32">
        <v>0</v>
      </c>
      <c r="J4" s="65">
        <v>60</v>
      </c>
      <c r="K4" s="103">
        <v>32</v>
      </c>
      <c r="L4" s="89">
        <v>855</v>
      </c>
      <c r="M4" s="90">
        <f aca="true" t="shared" si="0" ref="M4:M71">K4*L4</f>
        <v>27360</v>
      </c>
      <c r="N4" s="37" t="s">
        <v>19</v>
      </c>
      <c r="O4" s="104" t="s">
        <v>229</v>
      </c>
    </row>
    <row r="5" spans="1:15" ht="38.25">
      <c r="A5" s="28" t="s">
        <v>65</v>
      </c>
      <c r="B5" s="29">
        <v>117</v>
      </c>
      <c r="C5" s="88" t="s">
        <v>69</v>
      </c>
      <c r="D5" s="88" t="s">
        <v>70</v>
      </c>
      <c r="E5" s="88">
        <v>3</v>
      </c>
      <c r="F5" s="88">
        <v>3</v>
      </c>
      <c r="G5" s="88" t="s">
        <v>29</v>
      </c>
      <c r="H5" s="88" t="s">
        <v>68</v>
      </c>
      <c r="I5" s="32">
        <v>0</v>
      </c>
      <c r="J5" s="65">
        <v>60</v>
      </c>
      <c r="K5" s="103">
        <v>30</v>
      </c>
      <c r="L5" s="89">
        <v>803</v>
      </c>
      <c r="M5" s="90">
        <f t="shared" si="0"/>
        <v>24090</v>
      </c>
      <c r="N5" s="37" t="s">
        <v>19</v>
      </c>
      <c r="O5" s="104" t="s">
        <v>229</v>
      </c>
    </row>
    <row r="6" spans="1:15" ht="38.25">
      <c r="A6" s="28" t="s">
        <v>65</v>
      </c>
      <c r="B6" s="29">
        <v>117</v>
      </c>
      <c r="C6" s="88" t="s">
        <v>71</v>
      </c>
      <c r="D6" s="88" t="s">
        <v>72</v>
      </c>
      <c r="E6" s="88">
        <v>2</v>
      </c>
      <c r="F6" s="88">
        <v>2</v>
      </c>
      <c r="G6" s="88" t="s">
        <v>29</v>
      </c>
      <c r="H6" s="88" t="s">
        <v>68</v>
      </c>
      <c r="I6" s="32">
        <v>0</v>
      </c>
      <c r="J6" s="65">
        <v>60</v>
      </c>
      <c r="K6" s="103">
        <v>32</v>
      </c>
      <c r="L6" s="89">
        <v>354</v>
      </c>
      <c r="M6" s="90">
        <f t="shared" si="0"/>
        <v>11328</v>
      </c>
      <c r="N6" s="37" t="s">
        <v>19</v>
      </c>
      <c r="O6" s="104" t="s">
        <v>229</v>
      </c>
    </row>
    <row r="7" spans="1:15" ht="38.25">
      <c r="A7" s="28" t="s">
        <v>65</v>
      </c>
      <c r="B7" s="29">
        <v>117</v>
      </c>
      <c r="C7" s="88" t="s">
        <v>73</v>
      </c>
      <c r="D7" s="88" t="s">
        <v>72</v>
      </c>
      <c r="E7" s="88">
        <v>3</v>
      </c>
      <c r="F7" s="88">
        <v>3</v>
      </c>
      <c r="G7" s="88" t="s">
        <v>29</v>
      </c>
      <c r="H7" s="88" t="s">
        <v>68</v>
      </c>
      <c r="I7" s="32">
        <v>0</v>
      </c>
      <c r="J7" s="65">
        <v>60</v>
      </c>
      <c r="K7" s="103">
        <v>30</v>
      </c>
      <c r="L7" s="89">
        <v>407</v>
      </c>
      <c r="M7" s="90">
        <f t="shared" si="0"/>
        <v>12210</v>
      </c>
      <c r="N7" s="37" t="s">
        <v>19</v>
      </c>
      <c r="O7" s="104" t="s">
        <v>229</v>
      </c>
    </row>
    <row r="8" spans="1:15" ht="38.25">
      <c r="A8" s="28" t="s">
        <v>65</v>
      </c>
      <c r="B8" s="29">
        <v>117</v>
      </c>
      <c r="C8" s="88" t="s">
        <v>74</v>
      </c>
      <c r="D8" s="88" t="s">
        <v>75</v>
      </c>
      <c r="E8" s="88">
        <v>2</v>
      </c>
      <c r="F8" s="88">
        <v>2</v>
      </c>
      <c r="G8" s="88" t="s">
        <v>29</v>
      </c>
      <c r="H8" s="88" t="s">
        <v>68</v>
      </c>
      <c r="I8" s="32">
        <v>0</v>
      </c>
      <c r="J8" s="65">
        <v>60</v>
      </c>
      <c r="K8" s="103">
        <v>32</v>
      </c>
      <c r="L8" s="89">
        <v>633</v>
      </c>
      <c r="M8" s="90">
        <f t="shared" si="0"/>
        <v>20256</v>
      </c>
      <c r="N8" s="37" t="s">
        <v>19</v>
      </c>
      <c r="O8" s="104" t="s">
        <v>229</v>
      </c>
    </row>
    <row r="9" spans="1:15" ht="38.25">
      <c r="A9" s="28" t="s">
        <v>65</v>
      </c>
      <c r="B9" s="29">
        <v>117</v>
      </c>
      <c r="C9" s="88" t="s">
        <v>76</v>
      </c>
      <c r="D9" s="88" t="s">
        <v>75</v>
      </c>
      <c r="E9" s="88">
        <v>3</v>
      </c>
      <c r="F9" s="88">
        <v>3</v>
      </c>
      <c r="G9" s="88" t="s">
        <v>29</v>
      </c>
      <c r="H9" s="88" t="s">
        <v>68</v>
      </c>
      <c r="I9" s="32">
        <v>0</v>
      </c>
      <c r="J9" s="65">
        <v>60</v>
      </c>
      <c r="K9" s="103">
        <v>30</v>
      </c>
      <c r="L9" s="89">
        <v>462</v>
      </c>
      <c r="M9" s="90">
        <f t="shared" si="0"/>
        <v>13860</v>
      </c>
      <c r="N9" s="37" t="s">
        <v>19</v>
      </c>
      <c r="O9" s="104" t="s">
        <v>229</v>
      </c>
    </row>
    <row r="10" spans="1:15" ht="38.25">
      <c r="A10" s="28" t="s">
        <v>65</v>
      </c>
      <c r="B10" s="29">
        <v>117</v>
      </c>
      <c r="C10" s="91" t="s">
        <v>77</v>
      </c>
      <c r="D10" s="91" t="s">
        <v>78</v>
      </c>
      <c r="E10" s="91">
        <v>2</v>
      </c>
      <c r="F10" s="91">
        <v>2</v>
      </c>
      <c r="G10" s="91" t="s">
        <v>29</v>
      </c>
      <c r="H10" s="91" t="s">
        <v>68</v>
      </c>
      <c r="I10" s="32">
        <v>0</v>
      </c>
      <c r="J10" s="65">
        <v>60</v>
      </c>
      <c r="K10" s="103">
        <v>32</v>
      </c>
      <c r="L10" s="89">
        <v>478</v>
      </c>
      <c r="M10" s="90">
        <f t="shared" si="0"/>
        <v>15296</v>
      </c>
      <c r="N10" s="37" t="s">
        <v>19</v>
      </c>
      <c r="O10" s="104" t="s">
        <v>229</v>
      </c>
    </row>
    <row r="11" spans="1:15" ht="38.25">
      <c r="A11" s="28" t="s">
        <v>65</v>
      </c>
      <c r="B11" s="29">
        <v>117</v>
      </c>
      <c r="C11" s="91" t="s">
        <v>79</v>
      </c>
      <c r="D11" s="91" t="s">
        <v>80</v>
      </c>
      <c r="E11" s="91">
        <v>3</v>
      </c>
      <c r="F11" s="91">
        <v>3</v>
      </c>
      <c r="G11" s="91" t="s">
        <v>29</v>
      </c>
      <c r="H11" s="91" t="s">
        <v>68</v>
      </c>
      <c r="I11" s="32">
        <v>0</v>
      </c>
      <c r="J11" s="65">
        <v>60</v>
      </c>
      <c r="K11" s="103">
        <v>30</v>
      </c>
      <c r="L11" s="89">
        <v>563</v>
      </c>
      <c r="M11" s="90">
        <f t="shared" si="0"/>
        <v>16890</v>
      </c>
      <c r="N11" s="37" t="s">
        <v>19</v>
      </c>
      <c r="O11" s="104" t="s">
        <v>229</v>
      </c>
    </row>
    <row r="12" spans="1:15" ht="38.25">
      <c r="A12" s="28" t="s">
        <v>65</v>
      </c>
      <c r="B12" s="29">
        <v>117</v>
      </c>
      <c r="C12" s="88" t="s">
        <v>81</v>
      </c>
      <c r="D12" s="88" t="s">
        <v>82</v>
      </c>
      <c r="E12" s="88">
        <v>2</v>
      </c>
      <c r="F12" s="88">
        <v>2</v>
      </c>
      <c r="G12" s="88" t="s">
        <v>29</v>
      </c>
      <c r="H12" s="88" t="s">
        <v>68</v>
      </c>
      <c r="I12" s="32">
        <v>0</v>
      </c>
      <c r="J12" s="65">
        <v>60</v>
      </c>
      <c r="K12" s="103">
        <v>32</v>
      </c>
      <c r="L12" s="89">
        <v>333</v>
      </c>
      <c r="M12" s="90">
        <f t="shared" si="0"/>
        <v>10656</v>
      </c>
      <c r="N12" s="37" t="s">
        <v>19</v>
      </c>
      <c r="O12" s="104" t="s">
        <v>229</v>
      </c>
    </row>
    <row r="13" spans="1:15" ht="38.25">
      <c r="A13" s="28" t="s">
        <v>65</v>
      </c>
      <c r="B13" s="29">
        <v>117</v>
      </c>
      <c r="C13" s="88" t="s">
        <v>83</v>
      </c>
      <c r="D13" s="88" t="s">
        <v>82</v>
      </c>
      <c r="E13" s="88">
        <v>3</v>
      </c>
      <c r="F13" s="88">
        <v>3</v>
      </c>
      <c r="G13" s="88" t="s">
        <v>29</v>
      </c>
      <c r="H13" s="88" t="s">
        <v>68</v>
      </c>
      <c r="I13" s="32">
        <v>0</v>
      </c>
      <c r="J13" s="65">
        <v>60</v>
      </c>
      <c r="K13" s="103">
        <v>30</v>
      </c>
      <c r="L13" s="89">
        <v>333</v>
      </c>
      <c r="M13" s="90">
        <f t="shared" si="0"/>
        <v>9990</v>
      </c>
      <c r="N13" s="37" t="s">
        <v>19</v>
      </c>
      <c r="O13" s="104" t="s">
        <v>229</v>
      </c>
    </row>
    <row r="14" spans="1:15" ht="38.25">
      <c r="A14" s="28" t="s">
        <v>65</v>
      </c>
      <c r="B14" s="29">
        <v>117</v>
      </c>
      <c r="C14" s="88" t="s">
        <v>84</v>
      </c>
      <c r="D14" s="88" t="s">
        <v>85</v>
      </c>
      <c r="E14" s="88">
        <v>2</v>
      </c>
      <c r="F14" s="88">
        <v>2</v>
      </c>
      <c r="G14" s="88" t="s">
        <v>29</v>
      </c>
      <c r="H14" s="88" t="s">
        <v>68</v>
      </c>
      <c r="I14" s="32">
        <v>0</v>
      </c>
      <c r="J14" s="65">
        <v>60</v>
      </c>
      <c r="K14" s="103">
        <v>32</v>
      </c>
      <c r="L14" s="89">
        <v>319</v>
      </c>
      <c r="M14" s="90">
        <f t="shared" si="0"/>
        <v>10208</v>
      </c>
      <c r="N14" s="37" t="s">
        <v>19</v>
      </c>
      <c r="O14" s="104" t="s">
        <v>229</v>
      </c>
    </row>
    <row r="15" spans="1:15" ht="38.25">
      <c r="A15" s="28" t="s">
        <v>65</v>
      </c>
      <c r="B15" s="29">
        <v>117</v>
      </c>
      <c r="C15" s="88" t="s">
        <v>86</v>
      </c>
      <c r="D15" s="88" t="s">
        <v>85</v>
      </c>
      <c r="E15" s="88">
        <v>3</v>
      </c>
      <c r="F15" s="88">
        <v>3</v>
      </c>
      <c r="G15" s="88" t="s">
        <v>29</v>
      </c>
      <c r="H15" s="88" t="s">
        <v>68</v>
      </c>
      <c r="I15" s="32">
        <v>0</v>
      </c>
      <c r="J15" s="65">
        <v>60</v>
      </c>
      <c r="K15" s="103">
        <v>30</v>
      </c>
      <c r="L15" s="89">
        <v>319</v>
      </c>
      <c r="M15" s="90">
        <f t="shared" si="0"/>
        <v>9570</v>
      </c>
      <c r="N15" s="37" t="s">
        <v>19</v>
      </c>
      <c r="O15" s="104" t="s">
        <v>229</v>
      </c>
    </row>
    <row r="16" spans="1:15" ht="38.25">
      <c r="A16" s="28" t="s">
        <v>65</v>
      </c>
      <c r="B16" s="29">
        <v>117</v>
      </c>
      <c r="C16" s="88" t="s">
        <v>87</v>
      </c>
      <c r="D16" s="88" t="s">
        <v>88</v>
      </c>
      <c r="E16" s="88">
        <v>2</v>
      </c>
      <c r="F16" s="88">
        <v>2</v>
      </c>
      <c r="G16" s="88" t="s">
        <v>29</v>
      </c>
      <c r="H16" s="88" t="s">
        <v>68</v>
      </c>
      <c r="I16" s="32">
        <v>0</v>
      </c>
      <c r="J16" s="65">
        <v>60</v>
      </c>
      <c r="K16" s="103">
        <v>32</v>
      </c>
      <c r="L16" s="89">
        <v>305</v>
      </c>
      <c r="M16" s="90">
        <f t="shared" si="0"/>
        <v>9760</v>
      </c>
      <c r="N16" s="37" t="s">
        <v>19</v>
      </c>
      <c r="O16" s="104" t="s">
        <v>229</v>
      </c>
    </row>
    <row r="17" spans="1:15" ht="38.25">
      <c r="A17" s="28" t="s">
        <v>65</v>
      </c>
      <c r="B17" s="29">
        <v>117</v>
      </c>
      <c r="C17" s="88" t="s">
        <v>89</v>
      </c>
      <c r="D17" s="88" t="s">
        <v>90</v>
      </c>
      <c r="E17" s="88">
        <v>3</v>
      </c>
      <c r="F17" s="88">
        <v>3</v>
      </c>
      <c r="G17" s="88" t="s">
        <v>29</v>
      </c>
      <c r="H17" s="88" t="s">
        <v>68</v>
      </c>
      <c r="I17" s="32">
        <v>0</v>
      </c>
      <c r="J17" s="65">
        <v>60</v>
      </c>
      <c r="K17" s="103">
        <v>30</v>
      </c>
      <c r="L17" s="89">
        <v>361</v>
      </c>
      <c r="M17" s="90">
        <f t="shared" si="0"/>
        <v>10830</v>
      </c>
      <c r="N17" s="37" t="s">
        <v>19</v>
      </c>
      <c r="O17" s="104" t="s">
        <v>229</v>
      </c>
    </row>
    <row r="18" spans="1:15" ht="38.25">
      <c r="A18" s="28" t="s">
        <v>65</v>
      </c>
      <c r="B18" s="29">
        <v>117</v>
      </c>
      <c r="C18" s="88" t="s">
        <v>91</v>
      </c>
      <c r="D18" s="88" t="s">
        <v>92</v>
      </c>
      <c r="E18" s="92" t="s">
        <v>93</v>
      </c>
      <c r="F18" s="92" t="s">
        <v>93</v>
      </c>
      <c r="G18" s="92" t="s">
        <v>29</v>
      </c>
      <c r="H18" s="88" t="s">
        <v>68</v>
      </c>
      <c r="I18" s="32">
        <v>0</v>
      </c>
      <c r="J18" s="65">
        <v>60</v>
      </c>
      <c r="K18" s="103">
        <v>32</v>
      </c>
      <c r="L18" s="89">
        <v>278</v>
      </c>
      <c r="M18" s="90">
        <f t="shared" si="0"/>
        <v>8896</v>
      </c>
      <c r="N18" s="37" t="s">
        <v>19</v>
      </c>
      <c r="O18" s="104" t="s">
        <v>229</v>
      </c>
    </row>
    <row r="19" spans="1:15" ht="38.25">
      <c r="A19" s="28" t="s">
        <v>65</v>
      </c>
      <c r="B19" s="29">
        <v>117</v>
      </c>
      <c r="C19" s="88" t="s">
        <v>94</v>
      </c>
      <c r="D19" s="88" t="s">
        <v>95</v>
      </c>
      <c r="E19" s="92" t="s">
        <v>96</v>
      </c>
      <c r="F19" s="92" t="s">
        <v>96</v>
      </c>
      <c r="G19" s="92" t="s">
        <v>29</v>
      </c>
      <c r="H19" s="88" t="s">
        <v>68</v>
      </c>
      <c r="I19" s="32">
        <v>0</v>
      </c>
      <c r="J19" s="65">
        <v>60</v>
      </c>
      <c r="K19" s="103">
        <v>30</v>
      </c>
      <c r="L19" s="89">
        <v>278</v>
      </c>
      <c r="M19" s="90">
        <f t="shared" si="0"/>
        <v>8340</v>
      </c>
      <c r="N19" s="37" t="s">
        <v>19</v>
      </c>
      <c r="O19" s="104" t="s">
        <v>229</v>
      </c>
    </row>
    <row r="20" spans="1:15" ht="38.25">
      <c r="A20" s="28" t="s">
        <v>65</v>
      </c>
      <c r="B20" s="29">
        <v>117</v>
      </c>
      <c r="C20" s="88" t="s">
        <v>97</v>
      </c>
      <c r="D20" s="88" t="s">
        <v>98</v>
      </c>
      <c r="E20" s="88">
        <v>5</v>
      </c>
      <c r="F20" s="88">
        <v>5</v>
      </c>
      <c r="G20" s="88" t="s">
        <v>29</v>
      </c>
      <c r="H20" s="88" t="s">
        <v>99</v>
      </c>
      <c r="I20" s="32">
        <v>90</v>
      </c>
      <c r="J20" s="65">
        <v>120</v>
      </c>
      <c r="K20" s="103">
        <v>30</v>
      </c>
      <c r="L20" s="89">
        <v>295</v>
      </c>
      <c r="M20" s="90">
        <f t="shared" si="0"/>
        <v>8850</v>
      </c>
      <c r="N20" s="37" t="s">
        <v>19</v>
      </c>
      <c r="O20" s="105" t="s">
        <v>21</v>
      </c>
    </row>
    <row r="21" spans="1:15" ht="38.25">
      <c r="A21" s="28" t="s">
        <v>65</v>
      </c>
      <c r="B21" s="29">
        <v>117</v>
      </c>
      <c r="C21" s="88" t="s">
        <v>100</v>
      </c>
      <c r="D21" s="88" t="s">
        <v>98</v>
      </c>
      <c r="E21" s="88">
        <v>8</v>
      </c>
      <c r="F21" s="88">
        <v>8</v>
      </c>
      <c r="G21" s="88" t="s">
        <v>29</v>
      </c>
      <c r="H21" s="88" t="s">
        <v>99</v>
      </c>
      <c r="I21" s="32">
        <v>90</v>
      </c>
      <c r="J21" s="65">
        <v>120</v>
      </c>
      <c r="K21" s="103">
        <v>30</v>
      </c>
      <c r="L21" s="89">
        <v>295</v>
      </c>
      <c r="M21" s="90">
        <f t="shared" si="0"/>
        <v>8850</v>
      </c>
      <c r="N21" s="37" t="s">
        <v>19</v>
      </c>
      <c r="O21" s="39" t="s">
        <v>230</v>
      </c>
    </row>
    <row r="22" spans="1:15" ht="38.25">
      <c r="A22" s="28" t="s">
        <v>65</v>
      </c>
      <c r="B22" s="29">
        <v>117</v>
      </c>
      <c r="C22" s="88" t="s">
        <v>101</v>
      </c>
      <c r="D22" s="88" t="s">
        <v>102</v>
      </c>
      <c r="E22" s="88">
        <v>5</v>
      </c>
      <c r="F22" s="88">
        <v>5</v>
      </c>
      <c r="G22" s="88" t="s">
        <v>29</v>
      </c>
      <c r="H22" s="88" t="s">
        <v>103</v>
      </c>
      <c r="I22" s="32">
        <v>57</v>
      </c>
      <c r="J22" s="65">
        <v>120</v>
      </c>
      <c r="K22" s="103">
        <v>63</v>
      </c>
      <c r="L22" s="89">
        <v>677</v>
      </c>
      <c r="M22" s="90">
        <f t="shared" si="0"/>
        <v>42651</v>
      </c>
      <c r="N22" s="37" t="s">
        <v>19</v>
      </c>
      <c r="O22" s="105" t="s">
        <v>21</v>
      </c>
    </row>
    <row r="23" spans="1:15" ht="51">
      <c r="A23" s="28" t="s">
        <v>65</v>
      </c>
      <c r="B23" s="29">
        <v>117</v>
      </c>
      <c r="C23" s="88" t="s">
        <v>48</v>
      </c>
      <c r="D23" s="88" t="s">
        <v>104</v>
      </c>
      <c r="E23" s="88">
        <v>6</v>
      </c>
      <c r="F23" s="88">
        <v>6</v>
      </c>
      <c r="G23" s="88" t="s">
        <v>29</v>
      </c>
      <c r="H23" s="88" t="s">
        <v>103</v>
      </c>
      <c r="I23" s="32">
        <v>60</v>
      </c>
      <c r="J23" s="65">
        <v>120</v>
      </c>
      <c r="K23" s="103">
        <v>60</v>
      </c>
      <c r="L23" s="89">
        <v>677</v>
      </c>
      <c r="M23" s="90">
        <f t="shared" si="0"/>
        <v>40620</v>
      </c>
      <c r="N23" s="37" t="s">
        <v>19</v>
      </c>
      <c r="O23" s="39" t="s">
        <v>230</v>
      </c>
    </row>
    <row r="24" spans="1:15" ht="38.25">
      <c r="A24" s="28" t="s">
        <v>65</v>
      </c>
      <c r="B24" s="29">
        <v>117</v>
      </c>
      <c r="C24" s="88" t="s">
        <v>105</v>
      </c>
      <c r="D24" s="88" t="s">
        <v>102</v>
      </c>
      <c r="E24" s="88">
        <v>7</v>
      </c>
      <c r="F24" s="88">
        <v>7</v>
      </c>
      <c r="G24" s="88" t="s">
        <v>29</v>
      </c>
      <c r="H24" s="88" t="s">
        <v>103</v>
      </c>
      <c r="I24" s="32">
        <v>12</v>
      </c>
      <c r="J24" s="65">
        <v>120</v>
      </c>
      <c r="K24" s="103">
        <v>88</v>
      </c>
      <c r="L24" s="89">
        <v>677</v>
      </c>
      <c r="M24" s="90">
        <f t="shared" si="0"/>
        <v>59576</v>
      </c>
      <c r="N24" s="37" t="s">
        <v>20</v>
      </c>
      <c r="O24" s="39" t="s">
        <v>230</v>
      </c>
    </row>
    <row r="25" spans="1:15" ht="38.25">
      <c r="A25" s="28" t="s">
        <v>65</v>
      </c>
      <c r="B25" s="29">
        <v>117</v>
      </c>
      <c r="C25" s="88" t="s">
        <v>106</v>
      </c>
      <c r="D25" s="88" t="s">
        <v>102</v>
      </c>
      <c r="E25" s="88">
        <v>8</v>
      </c>
      <c r="F25" s="88">
        <v>8</v>
      </c>
      <c r="G25" s="88" t="s">
        <v>29</v>
      </c>
      <c r="H25" s="88" t="s">
        <v>103</v>
      </c>
      <c r="I25" s="32">
        <v>90</v>
      </c>
      <c r="J25" s="65">
        <v>120</v>
      </c>
      <c r="K25" s="103">
        <v>30</v>
      </c>
      <c r="L25" s="89">
        <v>677</v>
      </c>
      <c r="M25" s="90">
        <f t="shared" si="0"/>
        <v>20310</v>
      </c>
      <c r="N25" s="37" t="s">
        <v>20</v>
      </c>
      <c r="O25" s="39" t="s">
        <v>230</v>
      </c>
    </row>
    <row r="26" spans="1:15" ht="38.25">
      <c r="A26" s="28" t="s">
        <v>65</v>
      </c>
      <c r="B26" s="29">
        <v>117</v>
      </c>
      <c r="C26" s="88" t="s">
        <v>107</v>
      </c>
      <c r="D26" s="88" t="s">
        <v>108</v>
      </c>
      <c r="E26" s="88">
        <v>6</v>
      </c>
      <c r="F26" s="88">
        <v>6</v>
      </c>
      <c r="G26" s="88" t="s">
        <v>29</v>
      </c>
      <c r="H26" s="88" t="s">
        <v>103</v>
      </c>
      <c r="I26" s="32">
        <v>60</v>
      </c>
      <c r="J26" s="65">
        <v>120</v>
      </c>
      <c r="K26" s="103">
        <v>60</v>
      </c>
      <c r="L26" s="89">
        <v>427</v>
      </c>
      <c r="M26" s="90">
        <f t="shared" si="0"/>
        <v>25620</v>
      </c>
      <c r="N26" s="37" t="s">
        <v>19</v>
      </c>
      <c r="O26" s="39" t="s">
        <v>230</v>
      </c>
    </row>
    <row r="27" spans="1:15" ht="51">
      <c r="A27" s="28" t="s">
        <v>65</v>
      </c>
      <c r="B27" s="29">
        <v>117</v>
      </c>
      <c r="C27" s="88" t="s">
        <v>109</v>
      </c>
      <c r="D27" s="88" t="s">
        <v>110</v>
      </c>
      <c r="E27" s="88">
        <v>5</v>
      </c>
      <c r="F27" s="88">
        <v>5</v>
      </c>
      <c r="G27" s="88" t="s">
        <v>29</v>
      </c>
      <c r="H27" s="88" t="s">
        <v>103</v>
      </c>
      <c r="I27" s="32">
        <v>30</v>
      </c>
      <c r="J27" s="65">
        <v>120</v>
      </c>
      <c r="K27" s="103">
        <v>90</v>
      </c>
      <c r="L27" s="89">
        <v>390</v>
      </c>
      <c r="M27" s="90">
        <f t="shared" si="0"/>
        <v>35100</v>
      </c>
      <c r="N27" s="37" t="s">
        <v>19</v>
      </c>
      <c r="O27" s="105" t="s">
        <v>21</v>
      </c>
    </row>
    <row r="28" spans="1:15" ht="38.25">
      <c r="A28" s="28" t="s">
        <v>65</v>
      </c>
      <c r="B28" s="29">
        <v>117</v>
      </c>
      <c r="C28" s="88" t="s">
        <v>111</v>
      </c>
      <c r="D28" s="88" t="s">
        <v>112</v>
      </c>
      <c r="E28" s="88">
        <v>6</v>
      </c>
      <c r="F28" s="88">
        <v>6</v>
      </c>
      <c r="G28" s="88" t="s">
        <v>29</v>
      </c>
      <c r="H28" s="88" t="s">
        <v>103</v>
      </c>
      <c r="I28" s="32">
        <v>90</v>
      </c>
      <c r="J28" s="65">
        <v>120</v>
      </c>
      <c r="K28" s="103">
        <v>30</v>
      </c>
      <c r="L28" s="89">
        <v>390</v>
      </c>
      <c r="M28" s="90">
        <f t="shared" si="0"/>
        <v>11700</v>
      </c>
      <c r="N28" s="37" t="s">
        <v>19</v>
      </c>
      <c r="O28" s="39" t="s">
        <v>230</v>
      </c>
    </row>
    <row r="29" spans="1:15" ht="51">
      <c r="A29" s="28" t="s">
        <v>65</v>
      </c>
      <c r="B29" s="29">
        <v>117</v>
      </c>
      <c r="C29" s="88" t="s">
        <v>113</v>
      </c>
      <c r="D29" s="88" t="s">
        <v>114</v>
      </c>
      <c r="E29" s="88">
        <v>5</v>
      </c>
      <c r="F29" s="88">
        <v>5</v>
      </c>
      <c r="G29" s="88" t="s">
        <v>29</v>
      </c>
      <c r="H29" s="88" t="s">
        <v>103</v>
      </c>
      <c r="I29" s="32">
        <v>0</v>
      </c>
      <c r="J29" s="65">
        <v>120</v>
      </c>
      <c r="K29" s="103">
        <v>120</v>
      </c>
      <c r="L29" s="89">
        <v>398</v>
      </c>
      <c r="M29" s="90">
        <f t="shared" si="0"/>
        <v>47760</v>
      </c>
      <c r="N29" s="37" t="s">
        <v>19</v>
      </c>
      <c r="O29" s="105" t="s">
        <v>21</v>
      </c>
    </row>
    <row r="30" spans="1:15" ht="51">
      <c r="A30" s="28" t="s">
        <v>65</v>
      </c>
      <c r="B30" s="29">
        <v>117</v>
      </c>
      <c r="C30" s="88" t="s">
        <v>115</v>
      </c>
      <c r="D30" s="88" t="s">
        <v>116</v>
      </c>
      <c r="E30" s="88">
        <v>6</v>
      </c>
      <c r="F30" s="88">
        <v>6</v>
      </c>
      <c r="G30" s="88" t="s">
        <v>29</v>
      </c>
      <c r="H30" s="88" t="s">
        <v>103</v>
      </c>
      <c r="I30" s="32">
        <v>90</v>
      </c>
      <c r="J30" s="65">
        <v>120</v>
      </c>
      <c r="K30" s="103">
        <v>30</v>
      </c>
      <c r="L30" s="89">
        <v>398</v>
      </c>
      <c r="M30" s="90">
        <f t="shared" si="0"/>
        <v>11940</v>
      </c>
      <c r="N30" s="37" t="s">
        <v>19</v>
      </c>
      <c r="O30" s="39" t="s">
        <v>230</v>
      </c>
    </row>
    <row r="31" spans="1:15" ht="25.5">
      <c r="A31" s="28" t="s">
        <v>65</v>
      </c>
      <c r="B31" s="29">
        <v>117</v>
      </c>
      <c r="C31" s="88" t="s">
        <v>264</v>
      </c>
      <c r="D31" s="88" t="s">
        <v>265</v>
      </c>
      <c r="E31" s="88">
        <v>9</v>
      </c>
      <c r="F31" s="88">
        <v>9</v>
      </c>
      <c r="G31" s="88" t="s">
        <v>29</v>
      </c>
      <c r="H31" s="88" t="s">
        <v>99</v>
      </c>
      <c r="I31" s="32">
        <v>0</v>
      </c>
      <c r="J31" s="65">
        <v>120</v>
      </c>
      <c r="K31" s="103">
        <v>120</v>
      </c>
      <c r="L31" s="93">
        <v>281</v>
      </c>
      <c r="M31" s="90">
        <f t="shared" si="0"/>
        <v>33720</v>
      </c>
      <c r="N31" s="37" t="s">
        <v>20</v>
      </c>
      <c r="O31" s="105" t="s">
        <v>39</v>
      </c>
    </row>
    <row r="32" spans="1:15" ht="63.75">
      <c r="A32" s="28" t="s">
        <v>65</v>
      </c>
      <c r="B32" s="29">
        <v>117</v>
      </c>
      <c r="C32" s="88" t="s">
        <v>261</v>
      </c>
      <c r="D32" s="88" t="s">
        <v>262</v>
      </c>
      <c r="E32" s="88">
        <v>8</v>
      </c>
      <c r="F32" s="88">
        <v>8</v>
      </c>
      <c r="G32" s="88" t="s">
        <v>29</v>
      </c>
      <c r="H32" s="88" t="s">
        <v>263</v>
      </c>
      <c r="I32" s="89">
        <v>30</v>
      </c>
      <c r="J32" s="65">
        <v>120</v>
      </c>
      <c r="K32" s="103">
        <v>90</v>
      </c>
      <c r="L32" s="89">
        <v>258</v>
      </c>
      <c r="M32" s="90">
        <f t="shared" si="0"/>
        <v>23220</v>
      </c>
      <c r="N32" s="37" t="s">
        <v>20</v>
      </c>
      <c r="O32" s="39" t="s">
        <v>230</v>
      </c>
    </row>
    <row r="33" spans="1:15" ht="51">
      <c r="A33" s="28" t="s">
        <v>65</v>
      </c>
      <c r="B33" s="29">
        <v>117</v>
      </c>
      <c r="C33" s="88" t="s">
        <v>268</v>
      </c>
      <c r="D33" s="88" t="s">
        <v>269</v>
      </c>
      <c r="E33" s="88">
        <v>9</v>
      </c>
      <c r="F33" s="88">
        <v>9</v>
      </c>
      <c r="G33" s="88" t="s">
        <v>29</v>
      </c>
      <c r="H33" s="88" t="s">
        <v>263</v>
      </c>
      <c r="I33" s="89">
        <v>30</v>
      </c>
      <c r="J33" s="65">
        <v>120</v>
      </c>
      <c r="K33" s="103">
        <v>60</v>
      </c>
      <c r="L33" s="89">
        <v>258</v>
      </c>
      <c r="M33" s="90">
        <f t="shared" si="0"/>
        <v>15480</v>
      </c>
      <c r="N33" s="37" t="s">
        <v>20</v>
      </c>
      <c r="O33" s="39" t="s">
        <v>230</v>
      </c>
    </row>
    <row r="34" spans="1:15" ht="25.5">
      <c r="A34" s="28" t="s">
        <v>65</v>
      </c>
      <c r="B34" s="29">
        <v>117</v>
      </c>
      <c r="C34" s="88" t="s">
        <v>117</v>
      </c>
      <c r="D34" s="88" t="s">
        <v>118</v>
      </c>
      <c r="E34" s="88">
        <v>5</v>
      </c>
      <c r="F34" s="88">
        <v>5</v>
      </c>
      <c r="G34" s="88" t="s">
        <v>29</v>
      </c>
      <c r="H34" s="88" t="s">
        <v>99</v>
      </c>
      <c r="I34" s="32">
        <v>0</v>
      </c>
      <c r="J34" s="65">
        <v>120</v>
      </c>
      <c r="K34" s="103">
        <v>120</v>
      </c>
      <c r="L34" s="89">
        <v>320</v>
      </c>
      <c r="M34" s="90">
        <f t="shared" si="0"/>
        <v>38400</v>
      </c>
      <c r="N34" s="37" t="s">
        <v>19</v>
      </c>
      <c r="O34" s="105" t="s">
        <v>21</v>
      </c>
    </row>
    <row r="35" spans="1:15" ht="38.25">
      <c r="A35" s="28" t="s">
        <v>65</v>
      </c>
      <c r="B35" s="29">
        <v>117</v>
      </c>
      <c r="C35" s="88" t="s">
        <v>119</v>
      </c>
      <c r="D35" s="88" t="s">
        <v>120</v>
      </c>
      <c r="E35" s="88">
        <v>6</v>
      </c>
      <c r="F35" s="88">
        <v>6</v>
      </c>
      <c r="G35" s="88" t="s">
        <v>29</v>
      </c>
      <c r="H35" s="88" t="s">
        <v>121</v>
      </c>
      <c r="I35" s="32">
        <v>60</v>
      </c>
      <c r="J35" s="65">
        <v>120</v>
      </c>
      <c r="K35" s="103">
        <v>60</v>
      </c>
      <c r="L35" s="89">
        <v>604</v>
      </c>
      <c r="M35" s="90">
        <f t="shared" si="0"/>
        <v>36240</v>
      </c>
      <c r="N35" s="37" t="s">
        <v>19</v>
      </c>
      <c r="O35" s="39" t="s">
        <v>230</v>
      </c>
    </row>
    <row r="36" spans="1:15" ht="76.5">
      <c r="A36" s="28" t="s">
        <v>65</v>
      </c>
      <c r="B36" s="29">
        <v>117</v>
      </c>
      <c r="C36" s="88" t="s">
        <v>122</v>
      </c>
      <c r="D36" s="88" t="s">
        <v>123</v>
      </c>
      <c r="E36" s="88">
        <v>6</v>
      </c>
      <c r="F36" s="88">
        <v>6</v>
      </c>
      <c r="G36" s="88" t="s">
        <v>29</v>
      </c>
      <c r="H36" s="88" t="s">
        <v>124</v>
      </c>
      <c r="I36" s="32">
        <v>0</v>
      </c>
      <c r="J36" s="65">
        <v>120</v>
      </c>
      <c r="K36" s="103">
        <v>30</v>
      </c>
      <c r="L36" s="93">
        <v>480</v>
      </c>
      <c r="M36" s="90">
        <f t="shared" si="0"/>
        <v>14400</v>
      </c>
      <c r="N36" s="37" t="s">
        <v>20</v>
      </c>
      <c r="O36" s="105" t="s">
        <v>39</v>
      </c>
    </row>
    <row r="37" spans="1:15" ht="38.25">
      <c r="A37" s="28" t="s">
        <v>65</v>
      </c>
      <c r="B37" s="29">
        <v>117</v>
      </c>
      <c r="C37" s="88" t="s">
        <v>125</v>
      </c>
      <c r="D37" s="88" t="s">
        <v>126</v>
      </c>
      <c r="E37" s="88">
        <v>6</v>
      </c>
      <c r="F37" s="88">
        <v>6</v>
      </c>
      <c r="G37" s="88" t="s">
        <v>29</v>
      </c>
      <c r="H37" s="88" t="s">
        <v>127</v>
      </c>
      <c r="I37" s="32">
        <v>90</v>
      </c>
      <c r="J37" s="65">
        <v>120</v>
      </c>
      <c r="K37" s="103">
        <v>30</v>
      </c>
      <c r="L37" s="89">
        <v>281</v>
      </c>
      <c r="M37" s="90">
        <f t="shared" si="0"/>
        <v>8430</v>
      </c>
      <c r="N37" s="37" t="s">
        <v>19</v>
      </c>
      <c r="O37" s="39" t="s">
        <v>230</v>
      </c>
    </row>
    <row r="38" spans="1:15" ht="25.5">
      <c r="A38" s="28" t="s">
        <v>65</v>
      </c>
      <c r="B38" s="29">
        <v>117</v>
      </c>
      <c r="C38" s="88" t="s">
        <v>128</v>
      </c>
      <c r="D38" s="88" t="s">
        <v>129</v>
      </c>
      <c r="E38" s="88">
        <v>8</v>
      </c>
      <c r="F38" s="88">
        <v>8</v>
      </c>
      <c r="G38" s="88" t="s">
        <v>29</v>
      </c>
      <c r="H38" s="88" t="s">
        <v>99</v>
      </c>
      <c r="I38" s="32">
        <v>90</v>
      </c>
      <c r="J38" s="65">
        <v>120</v>
      </c>
      <c r="K38" s="103">
        <v>30</v>
      </c>
      <c r="L38" s="89">
        <v>320</v>
      </c>
      <c r="M38" s="90">
        <f t="shared" si="0"/>
        <v>9600</v>
      </c>
      <c r="N38" s="37" t="s">
        <v>19</v>
      </c>
      <c r="O38" s="39" t="s">
        <v>230</v>
      </c>
    </row>
    <row r="39" spans="1:15" ht="25.5">
      <c r="A39" s="28" t="s">
        <v>65</v>
      </c>
      <c r="B39" s="29">
        <v>117</v>
      </c>
      <c r="C39" s="88" t="s">
        <v>130</v>
      </c>
      <c r="D39" s="88" t="s">
        <v>131</v>
      </c>
      <c r="E39" s="88">
        <v>5</v>
      </c>
      <c r="F39" s="88">
        <v>5</v>
      </c>
      <c r="G39" s="88" t="s">
        <v>29</v>
      </c>
      <c r="H39" s="88" t="s">
        <v>99</v>
      </c>
      <c r="I39" s="32">
        <v>0</v>
      </c>
      <c r="J39" s="65">
        <v>120</v>
      </c>
      <c r="K39" s="103">
        <v>120</v>
      </c>
      <c r="L39" s="89">
        <v>320</v>
      </c>
      <c r="M39" s="90">
        <f t="shared" si="0"/>
        <v>38400</v>
      </c>
      <c r="N39" s="37" t="s">
        <v>19</v>
      </c>
      <c r="O39" s="105" t="s">
        <v>21</v>
      </c>
    </row>
    <row r="40" spans="1:15" ht="25.5">
      <c r="A40" s="28" t="s">
        <v>65</v>
      </c>
      <c r="B40" s="29">
        <v>117</v>
      </c>
      <c r="C40" s="88" t="s">
        <v>132</v>
      </c>
      <c r="D40" s="88" t="s">
        <v>131</v>
      </c>
      <c r="E40" s="88">
        <v>6</v>
      </c>
      <c r="F40" s="88">
        <v>6</v>
      </c>
      <c r="G40" s="88" t="s">
        <v>29</v>
      </c>
      <c r="H40" s="88" t="s">
        <v>99</v>
      </c>
      <c r="I40" s="32">
        <v>60</v>
      </c>
      <c r="J40" s="65">
        <v>120</v>
      </c>
      <c r="K40" s="103">
        <v>60</v>
      </c>
      <c r="L40" s="89">
        <v>320</v>
      </c>
      <c r="M40" s="90">
        <f t="shared" si="0"/>
        <v>19200</v>
      </c>
      <c r="N40" s="37" t="s">
        <v>19</v>
      </c>
      <c r="O40" s="39" t="s">
        <v>230</v>
      </c>
    </row>
    <row r="41" spans="1:15" ht="25.5">
      <c r="A41" s="28" t="s">
        <v>65</v>
      </c>
      <c r="B41" s="29">
        <v>117</v>
      </c>
      <c r="C41" s="88" t="s">
        <v>133</v>
      </c>
      <c r="D41" s="88" t="s">
        <v>134</v>
      </c>
      <c r="E41" s="88">
        <v>9</v>
      </c>
      <c r="F41" s="88">
        <v>9</v>
      </c>
      <c r="G41" s="88" t="s">
        <v>29</v>
      </c>
      <c r="H41" s="88" t="s">
        <v>99</v>
      </c>
      <c r="I41" s="32">
        <v>90</v>
      </c>
      <c r="J41" s="65">
        <v>120</v>
      </c>
      <c r="K41" s="103">
        <v>30</v>
      </c>
      <c r="L41" s="89">
        <v>320</v>
      </c>
      <c r="M41" s="90">
        <f t="shared" si="0"/>
        <v>9600</v>
      </c>
      <c r="N41" s="37" t="s">
        <v>19</v>
      </c>
      <c r="O41" s="39" t="s">
        <v>230</v>
      </c>
    </row>
    <row r="42" spans="1:15" ht="25.5">
      <c r="A42" s="28" t="s">
        <v>65</v>
      </c>
      <c r="B42" s="29">
        <v>117</v>
      </c>
      <c r="C42" s="88" t="s">
        <v>135</v>
      </c>
      <c r="D42" s="88" t="s">
        <v>136</v>
      </c>
      <c r="E42" s="88">
        <v>5</v>
      </c>
      <c r="F42" s="88">
        <v>5</v>
      </c>
      <c r="G42" s="88" t="s">
        <v>29</v>
      </c>
      <c r="H42" s="88" t="s">
        <v>99</v>
      </c>
      <c r="I42" s="32">
        <v>2</v>
      </c>
      <c r="J42" s="65">
        <v>120</v>
      </c>
      <c r="K42" s="103">
        <v>13</v>
      </c>
      <c r="L42" s="89">
        <v>332</v>
      </c>
      <c r="M42" s="90">
        <f t="shared" si="0"/>
        <v>4316</v>
      </c>
      <c r="N42" s="37" t="s">
        <v>19</v>
      </c>
      <c r="O42" s="105" t="s">
        <v>21</v>
      </c>
    </row>
    <row r="43" spans="1:15" ht="38.25">
      <c r="A43" s="28" t="s">
        <v>65</v>
      </c>
      <c r="B43" s="29">
        <v>117</v>
      </c>
      <c r="C43" s="91" t="s">
        <v>137</v>
      </c>
      <c r="D43" s="91" t="s">
        <v>138</v>
      </c>
      <c r="E43" s="91">
        <v>11</v>
      </c>
      <c r="F43" s="91">
        <v>11</v>
      </c>
      <c r="G43" s="94" t="s">
        <v>29</v>
      </c>
      <c r="H43" s="91" t="s">
        <v>139</v>
      </c>
      <c r="I43" s="32">
        <v>90</v>
      </c>
      <c r="J43" s="65">
        <v>120</v>
      </c>
      <c r="K43" s="103">
        <v>30</v>
      </c>
      <c r="L43" s="89">
        <v>415</v>
      </c>
      <c r="M43" s="90">
        <f t="shared" si="0"/>
        <v>12450</v>
      </c>
      <c r="N43" s="37" t="s">
        <v>19</v>
      </c>
      <c r="O43" s="39" t="s">
        <v>230</v>
      </c>
    </row>
    <row r="44" spans="1:15" ht="38.25">
      <c r="A44" s="28" t="s">
        <v>65</v>
      </c>
      <c r="B44" s="29">
        <v>117</v>
      </c>
      <c r="C44" s="88" t="s">
        <v>266</v>
      </c>
      <c r="D44" s="88" t="s">
        <v>267</v>
      </c>
      <c r="E44" s="99" t="s">
        <v>22</v>
      </c>
      <c r="F44" s="99" t="s">
        <v>22</v>
      </c>
      <c r="G44" s="94" t="s">
        <v>29</v>
      </c>
      <c r="H44" s="91" t="s">
        <v>99</v>
      </c>
      <c r="I44" s="32">
        <v>0</v>
      </c>
      <c r="J44" s="65">
        <v>120</v>
      </c>
      <c r="K44" s="103">
        <v>120</v>
      </c>
      <c r="L44" s="89">
        <v>332</v>
      </c>
      <c r="M44" s="90">
        <f t="shared" si="0"/>
        <v>39840</v>
      </c>
      <c r="N44" s="37" t="s">
        <v>20</v>
      </c>
      <c r="O44" s="105" t="s">
        <v>39</v>
      </c>
    </row>
    <row r="45" spans="1:15" ht="51">
      <c r="A45" s="28" t="s">
        <v>65</v>
      </c>
      <c r="B45" s="29">
        <v>117</v>
      </c>
      <c r="C45" s="88" t="s">
        <v>140</v>
      </c>
      <c r="D45" s="88" t="s">
        <v>141</v>
      </c>
      <c r="E45" s="88">
        <v>11</v>
      </c>
      <c r="F45" s="88">
        <v>11</v>
      </c>
      <c r="G45" s="88" t="s">
        <v>29</v>
      </c>
      <c r="H45" s="88" t="s">
        <v>103</v>
      </c>
      <c r="I45" s="32">
        <v>60</v>
      </c>
      <c r="J45" s="65">
        <v>120</v>
      </c>
      <c r="K45" s="103">
        <v>30</v>
      </c>
      <c r="L45" s="89">
        <v>525</v>
      </c>
      <c r="M45" s="90">
        <f t="shared" si="0"/>
        <v>15750</v>
      </c>
      <c r="N45" s="37" t="s">
        <v>19</v>
      </c>
      <c r="O45" s="39" t="s">
        <v>230</v>
      </c>
    </row>
    <row r="46" spans="1:15" ht="38.25">
      <c r="A46" s="28" t="s">
        <v>65</v>
      </c>
      <c r="B46" s="29">
        <v>117</v>
      </c>
      <c r="C46" s="88" t="s">
        <v>142</v>
      </c>
      <c r="D46" s="88" t="s">
        <v>143</v>
      </c>
      <c r="E46" s="88">
        <v>11</v>
      </c>
      <c r="F46" s="88">
        <v>11</v>
      </c>
      <c r="G46" s="88" t="s">
        <v>29</v>
      </c>
      <c r="H46" s="88" t="s">
        <v>99</v>
      </c>
      <c r="I46" s="32">
        <v>30</v>
      </c>
      <c r="J46" s="65">
        <v>120</v>
      </c>
      <c r="K46" s="103">
        <v>30</v>
      </c>
      <c r="L46" s="89">
        <v>383</v>
      </c>
      <c r="M46" s="90">
        <f t="shared" si="0"/>
        <v>11490</v>
      </c>
      <c r="N46" s="37" t="s">
        <v>19</v>
      </c>
      <c r="O46" s="39" t="s">
        <v>230</v>
      </c>
    </row>
    <row r="47" spans="1:15" ht="38.25">
      <c r="A47" s="28" t="s">
        <v>65</v>
      </c>
      <c r="B47" s="29">
        <v>117</v>
      </c>
      <c r="C47" s="88" t="s">
        <v>144</v>
      </c>
      <c r="D47" s="88" t="s">
        <v>145</v>
      </c>
      <c r="E47" s="88">
        <v>11</v>
      </c>
      <c r="F47" s="88">
        <v>11</v>
      </c>
      <c r="G47" s="88" t="s">
        <v>29</v>
      </c>
      <c r="H47" s="88" t="s">
        <v>99</v>
      </c>
      <c r="I47" s="32">
        <v>30</v>
      </c>
      <c r="J47" s="65">
        <v>120</v>
      </c>
      <c r="K47" s="103">
        <v>30</v>
      </c>
      <c r="L47" s="89">
        <v>383</v>
      </c>
      <c r="M47" s="90">
        <f t="shared" si="0"/>
        <v>11490</v>
      </c>
      <c r="N47" s="37" t="s">
        <v>19</v>
      </c>
      <c r="O47" s="39" t="s">
        <v>230</v>
      </c>
    </row>
    <row r="48" spans="1:15" ht="38.25">
      <c r="A48" s="28" t="s">
        <v>65</v>
      </c>
      <c r="B48" s="29">
        <v>117</v>
      </c>
      <c r="C48" s="88" t="s">
        <v>146</v>
      </c>
      <c r="D48" s="88" t="s">
        <v>147</v>
      </c>
      <c r="E48" s="88">
        <v>10</v>
      </c>
      <c r="F48" s="88">
        <v>10</v>
      </c>
      <c r="G48" s="88" t="s">
        <v>29</v>
      </c>
      <c r="H48" s="88" t="s">
        <v>99</v>
      </c>
      <c r="I48" s="32">
        <v>0</v>
      </c>
      <c r="J48" s="65">
        <v>120</v>
      </c>
      <c r="K48" s="103">
        <v>30</v>
      </c>
      <c r="L48" s="89">
        <v>383</v>
      </c>
      <c r="M48" s="90">
        <f t="shared" si="0"/>
        <v>11490</v>
      </c>
      <c r="N48" s="37" t="s">
        <v>19</v>
      </c>
      <c r="O48" s="105" t="s">
        <v>39</v>
      </c>
    </row>
    <row r="49" spans="1:15" ht="38.25">
      <c r="A49" s="28" t="s">
        <v>65</v>
      </c>
      <c r="B49" s="29">
        <v>117</v>
      </c>
      <c r="C49" s="88" t="s">
        <v>148</v>
      </c>
      <c r="D49" s="88" t="s">
        <v>147</v>
      </c>
      <c r="E49" s="88">
        <v>11</v>
      </c>
      <c r="F49" s="88">
        <v>11</v>
      </c>
      <c r="G49" s="88" t="s">
        <v>29</v>
      </c>
      <c r="H49" s="88" t="s">
        <v>99</v>
      </c>
      <c r="I49" s="32">
        <v>0</v>
      </c>
      <c r="J49" s="65">
        <v>120</v>
      </c>
      <c r="K49" s="103">
        <v>30</v>
      </c>
      <c r="L49" s="89">
        <v>383</v>
      </c>
      <c r="M49" s="90">
        <f t="shared" si="0"/>
        <v>11490</v>
      </c>
      <c r="N49" s="37" t="s">
        <v>19</v>
      </c>
      <c r="O49" s="105" t="s">
        <v>39</v>
      </c>
    </row>
    <row r="50" spans="1:15" ht="38.25">
      <c r="A50" s="28" t="s">
        <v>65</v>
      </c>
      <c r="B50" s="29">
        <v>117</v>
      </c>
      <c r="C50" s="91" t="s">
        <v>149</v>
      </c>
      <c r="D50" s="91" t="s">
        <v>150</v>
      </c>
      <c r="E50" s="91">
        <v>2</v>
      </c>
      <c r="F50" s="91">
        <v>2</v>
      </c>
      <c r="G50" s="91" t="s">
        <v>29</v>
      </c>
      <c r="H50" s="91" t="s">
        <v>68</v>
      </c>
      <c r="I50" s="32">
        <v>0</v>
      </c>
      <c r="J50" s="65">
        <v>60</v>
      </c>
      <c r="K50" s="103">
        <v>32</v>
      </c>
      <c r="L50" s="89">
        <v>478</v>
      </c>
      <c r="M50" s="90">
        <f t="shared" si="0"/>
        <v>15296</v>
      </c>
      <c r="N50" s="37" t="s">
        <v>19</v>
      </c>
      <c r="O50" s="104" t="s">
        <v>229</v>
      </c>
    </row>
    <row r="51" spans="1:15" ht="38.25">
      <c r="A51" s="28" t="s">
        <v>65</v>
      </c>
      <c r="B51" s="29">
        <v>117</v>
      </c>
      <c r="C51" s="91" t="s">
        <v>151</v>
      </c>
      <c r="D51" s="91" t="s">
        <v>150</v>
      </c>
      <c r="E51" s="91">
        <v>3</v>
      </c>
      <c r="F51" s="91">
        <v>3</v>
      </c>
      <c r="G51" s="91" t="s">
        <v>29</v>
      </c>
      <c r="H51" s="91" t="s">
        <v>68</v>
      </c>
      <c r="I51" s="32">
        <v>0</v>
      </c>
      <c r="J51" s="65">
        <v>60</v>
      </c>
      <c r="K51" s="103">
        <v>30</v>
      </c>
      <c r="L51" s="89">
        <v>478</v>
      </c>
      <c r="M51" s="90">
        <f t="shared" si="0"/>
        <v>14340</v>
      </c>
      <c r="N51" s="37" t="s">
        <v>19</v>
      </c>
      <c r="O51" s="104" t="s">
        <v>229</v>
      </c>
    </row>
    <row r="52" spans="1:15" ht="38.25">
      <c r="A52" s="28" t="s">
        <v>65</v>
      </c>
      <c r="B52" s="29">
        <v>117</v>
      </c>
      <c r="C52" s="88" t="s">
        <v>152</v>
      </c>
      <c r="D52" s="88" t="s">
        <v>153</v>
      </c>
      <c r="E52" s="88">
        <v>11</v>
      </c>
      <c r="F52" s="88">
        <v>11</v>
      </c>
      <c r="G52" s="88" t="s">
        <v>29</v>
      </c>
      <c r="H52" s="88" t="s">
        <v>99</v>
      </c>
      <c r="I52" s="32">
        <v>30</v>
      </c>
      <c r="J52" s="65">
        <v>120</v>
      </c>
      <c r="K52" s="103">
        <v>8</v>
      </c>
      <c r="L52" s="89">
        <v>347</v>
      </c>
      <c r="M52" s="90">
        <f t="shared" si="0"/>
        <v>2776</v>
      </c>
      <c r="N52" s="37" t="s">
        <v>20</v>
      </c>
      <c r="O52" s="39" t="s">
        <v>230</v>
      </c>
    </row>
    <row r="53" spans="1:15" ht="51">
      <c r="A53" s="28" t="s">
        <v>65</v>
      </c>
      <c r="B53" s="29">
        <v>117</v>
      </c>
      <c r="C53" s="88" t="s">
        <v>154</v>
      </c>
      <c r="D53" s="88" t="s">
        <v>155</v>
      </c>
      <c r="E53" s="88">
        <v>4</v>
      </c>
      <c r="F53" s="88">
        <v>4</v>
      </c>
      <c r="G53" s="31" t="s">
        <v>63</v>
      </c>
      <c r="H53" s="88" t="s">
        <v>156</v>
      </c>
      <c r="I53" s="32">
        <v>0</v>
      </c>
      <c r="J53" s="65">
        <v>60</v>
      </c>
      <c r="K53" s="103">
        <v>26</v>
      </c>
      <c r="L53" s="89">
        <v>161</v>
      </c>
      <c r="M53" s="90">
        <f t="shared" si="0"/>
        <v>4186</v>
      </c>
      <c r="N53" s="37" t="s">
        <v>19</v>
      </c>
      <c r="O53" s="105" t="s">
        <v>39</v>
      </c>
    </row>
    <row r="54" spans="1:15" ht="51">
      <c r="A54" s="28" t="s">
        <v>65</v>
      </c>
      <c r="B54" s="29">
        <v>117</v>
      </c>
      <c r="C54" s="88" t="s">
        <v>157</v>
      </c>
      <c r="D54" s="88" t="s">
        <v>158</v>
      </c>
      <c r="E54" s="88">
        <v>4</v>
      </c>
      <c r="F54" s="88">
        <v>4</v>
      </c>
      <c r="G54" s="31" t="s">
        <v>63</v>
      </c>
      <c r="H54" s="88" t="s">
        <v>156</v>
      </c>
      <c r="I54" s="32">
        <v>0</v>
      </c>
      <c r="J54" s="65">
        <v>60</v>
      </c>
      <c r="K54" s="103">
        <v>26</v>
      </c>
      <c r="L54" s="89">
        <v>232</v>
      </c>
      <c r="M54" s="90">
        <f t="shared" si="0"/>
        <v>6032</v>
      </c>
      <c r="N54" s="37" t="s">
        <v>19</v>
      </c>
      <c r="O54" s="105" t="s">
        <v>39</v>
      </c>
    </row>
    <row r="55" spans="1:15" ht="51">
      <c r="A55" s="28" t="s">
        <v>65</v>
      </c>
      <c r="B55" s="29">
        <v>117</v>
      </c>
      <c r="C55" s="88" t="s">
        <v>159</v>
      </c>
      <c r="D55" s="95" t="s">
        <v>160</v>
      </c>
      <c r="E55" s="88">
        <v>4</v>
      </c>
      <c r="F55" s="88">
        <v>4</v>
      </c>
      <c r="G55" s="31" t="s">
        <v>63</v>
      </c>
      <c r="H55" s="88" t="s">
        <v>156</v>
      </c>
      <c r="I55" s="32">
        <v>0</v>
      </c>
      <c r="J55" s="65">
        <v>60</v>
      </c>
      <c r="K55" s="103">
        <v>26</v>
      </c>
      <c r="L55" s="89">
        <v>345</v>
      </c>
      <c r="M55" s="90">
        <f t="shared" si="0"/>
        <v>8970</v>
      </c>
      <c r="N55" s="37" t="s">
        <v>19</v>
      </c>
      <c r="O55" s="105" t="s">
        <v>39</v>
      </c>
    </row>
    <row r="56" spans="1:15" ht="25.5">
      <c r="A56" s="28" t="s">
        <v>65</v>
      </c>
      <c r="B56" s="29">
        <v>117</v>
      </c>
      <c r="C56" s="88" t="s">
        <v>161</v>
      </c>
      <c r="D56" s="88" t="s">
        <v>162</v>
      </c>
      <c r="E56" s="96">
        <v>1</v>
      </c>
      <c r="F56" s="96">
        <v>1</v>
      </c>
      <c r="G56" s="30" t="s">
        <v>163</v>
      </c>
      <c r="H56" s="88" t="s">
        <v>164</v>
      </c>
      <c r="I56" s="32">
        <v>1</v>
      </c>
      <c r="J56" s="65">
        <v>60</v>
      </c>
      <c r="K56" s="103">
        <v>4</v>
      </c>
      <c r="L56" s="89">
        <v>227</v>
      </c>
      <c r="M56" s="90">
        <f t="shared" si="0"/>
        <v>908</v>
      </c>
      <c r="N56" s="37" t="s">
        <v>19</v>
      </c>
      <c r="O56" s="39" t="s">
        <v>230</v>
      </c>
    </row>
    <row r="57" spans="1:15" ht="25.5">
      <c r="A57" s="28" t="s">
        <v>65</v>
      </c>
      <c r="B57" s="29">
        <v>117</v>
      </c>
      <c r="C57" s="88" t="s">
        <v>165</v>
      </c>
      <c r="D57" s="88" t="s">
        <v>162</v>
      </c>
      <c r="E57" s="96">
        <v>2</v>
      </c>
      <c r="F57" s="96">
        <v>2</v>
      </c>
      <c r="G57" s="30" t="s">
        <v>163</v>
      </c>
      <c r="H57" s="88" t="s">
        <v>164</v>
      </c>
      <c r="I57" s="32">
        <v>1</v>
      </c>
      <c r="J57" s="65">
        <v>60</v>
      </c>
      <c r="K57" s="103">
        <v>4</v>
      </c>
      <c r="L57" s="89">
        <v>227</v>
      </c>
      <c r="M57" s="90">
        <f t="shared" si="0"/>
        <v>908</v>
      </c>
      <c r="N57" s="37" t="s">
        <v>19</v>
      </c>
      <c r="O57" s="39" t="s">
        <v>230</v>
      </c>
    </row>
    <row r="58" spans="1:15" ht="25.5">
      <c r="A58" s="28" t="s">
        <v>65</v>
      </c>
      <c r="B58" s="29">
        <v>117</v>
      </c>
      <c r="C58" s="88" t="s">
        <v>166</v>
      </c>
      <c r="D58" s="88" t="s">
        <v>162</v>
      </c>
      <c r="E58" s="96">
        <v>3</v>
      </c>
      <c r="F58" s="96">
        <v>3</v>
      </c>
      <c r="G58" s="30" t="s">
        <v>163</v>
      </c>
      <c r="H58" s="88" t="s">
        <v>164</v>
      </c>
      <c r="I58" s="32">
        <v>1</v>
      </c>
      <c r="J58" s="65">
        <v>60</v>
      </c>
      <c r="K58" s="103">
        <v>4</v>
      </c>
      <c r="L58" s="89">
        <v>227</v>
      </c>
      <c r="M58" s="90">
        <f t="shared" si="0"/>
        <v>908</v>
      </c>
      <c r="N58" s="37" t="s">
        <v>19</v>
      </c>
      <c r="O58" s="39" t="s">
        <v>230</v>
      </c>
    </row>
    <row r="59" spans="1:15" ht="25.5">
      <c r="A59" s="28" t="s">
        <v>65</v>
      </c>
      <c r="B59" s="29">
        <v>117</v>
      </c>
      <c r="C59" s="88" t="s">
        <v>167</v>
      </c>
      <c r="D59" s="88" t="s">
        <v>168</v>
      </c>
      <c r="E59" s="96">
        <v>1</v>
      </c>
      <c r="F59" s="96">
        <v>1</v>
      </c>
      <c r="G59" s="30" t="s">
        <v>163</v>
      </c>
      <c r="H59" s="92" t="s">
        <v>169</v>
      </c>
      <c r="I59" s="32">
        <v>1</v>
      </c>
      <c r="J59" s="65">
        <v>60</v>
      </c>
      <c r="K59" s="103">
        <v>4</v>
      </c>
      <c r="L59" s="89">
        <v>265</v>
      </c>
      <c r="M59" s="90">
        <f t="shared" si="0"/>
        <v>1060</v>
      </c>
      <c r="N59" s="37" t="s">
        <v>19</v>
      </c>
      <c r="O59" s="39" t="s">
        <v>230</v>
      </c>
    </row>
    <row r="60" spans="1:15" ht="25.5">
      <c r="A60" s="28" t="s">
        <v>65</v>
      </c>
      <c r="B60" s="29">
        <v>117</v>
      </c>
      <c r="C60" s="88" t="s">
        <v>170</v>
      </c>
      <c r="D60" s="88" t="s">
        <v>168</v>
      </c>
      <c r="E60" s="96">
        <v>2</v>
      </c>
      <c r="F60" s="96">
        <v>2</v>
      </c>
      <c r="G60" s="30" t="s">
        <v>163</v>
      </c>
      <c r="H60" s="92" t="s">
        <v>169</v>
      </c>
      <c r="I60" s="32">
        <v>1</v>
      </c>
      <c r="J60" s="65">
        <v>60</v>
      </c>
      <c r="K60" s="103">
        <v>4</v>
      </c>
      <c r="L60" s="89">
        <v>265</v>
      </c>
      <c r="M60" s="90">
        <f t="shared" si="0"/>
        <v>1060</v>
      </c>
      <c r="N60" s="37" t="s">
        <v>19</v>
      </c>
      <c r="O60" s="39" t="s">
        <v>230</v>
      </c>
    </row>
    <row r="61" spans="1:15" ht="25.5">
      <c r="A61" s="28" t="s">
        <v>65</v>
      </c>
      <c r="B61" s="29">
        <v>117</v>
      </c>
      <c r="C61" s="88" t="s">
        <v>171</v>
      </c>
      <c r="D61" s="88" t="s">
        <v>168</v>
      </c>
      <c r="E61" s="96">
        <v>3</v>
      </c>
      <c r="F61" s="96">
        <v>3</v>
      </c>
      <c r="G61" s="30" t="s">
        <v>163</v>
      </c>
      <c r="H61" s="92" t="s">
        <v>169</v>
      </c>
      <c r="I61" s="32">
        <v>1</v>
      </c>
      <c r="J61" s="65">
        <v>60</v>
      </c>
      <c r="K61" s="103">
        <v>4</v>
      </c>
      <c r="L61" s="89">
        <v>265</v>
      </c>
      <c r="M61" s="90">
        <f t="shared" si="0"/>
        <v>1060</v>
      </c>
      <c r="N61" s="37" t="s">
        <v>19</v>
      </c>
      <c r="O61" s="39" t="s">
        <v>230</v>
      </c>
    </row>
    <row r="62" spans="1:15" ht="25.5">
      <c r="A62" s="28" t="s">
        <v>65</v>
      </c>
      <c r="B62" s="29">
        <v>117</v>
      </c>
      <c r="C62" s="88" t="s">
        <v>172</v>
      </c>
      <c r="D62" s="88" t="s">
        <v>168</v>
      </c>
      <c r="E62" s="96">
        <v>4</v>
      </c>
      <c r="F62" s="96">
        <v>4</v>
      </c>
      <c r="G62" s="30" t="s">
        <v>163</v>
      </c>
      <c r="H62" s="92" t="s">
        <v>169</v>
      </c>
      <c r="I62" s="32">
        <v>1</v>
      </c>
      <c r="J62" s="65">
        <v>60</v>
      </c>
      <c r="K62" s="103">
        <v>4</v>
      </c>
      <c r="L62" s="89">
        <v>265</v>
      </c>
      <c r="M62" s="90">
        <f t="shared" si="0"/>
        <v>1060</v>
      </c>
      <c r="N62" s="37" t="s">
        <v>19</v>
      </c>
      <c r="O62" s="39" t="s">
        <v>230</v>
      </c>
    </row>
    <row r="63" spans="1:15" ht="25.5">
      <c r="A63" s="28" t="s">
        <v>65</v>
      </c>
      <c r="B63" s="29">
        <v>117</v>
      </c>
      <c r="C63" s="88" t="s">
        <v>173</v>
      </c>
      <c r="D63" s="97" t="s">
        <v>174</v>
      </c>
      <c r="E63" s="96">
        <v>2</v>
      </c>
      <c r="F63" s="96">
        <v>2</v>
      </c>
      <c r="G63" s="30" t="s">
        <v>163</v>
      </c>
      <c r="H63" s="92" t="s">
        <v>175</v>
      </c>
      <c r="I63" s="32">
        <v>0</v>
      </c>
      <c r="J63" s="65">
        <v>60</v>
      </c>
      <c r="K63" s="103">
        <v>15</v>
      </c>
      <c r="L63" s="89">
        <v>199</v>
      </c>
      <c r="M63" s="90">
        <f t="shared" si="0"/>
        <v>2985</v>
      </c>
      <c r="N63" s="37" t="s">
        <v>19</v>
      </c>
      <c r="O63" s="105" t="s">
        <v>39</v>
      </c>
    </row>
    <row r="64" spans="1:15" ht="25.5">
      <c r="A64" s="28" t="s">
        <v>65</v>
      </c>
      <c r="B64" s="29">
        <v>117</v>
      </c>
      <c r="C64" s="88" t="s">
        <v>176</v>
      </c>
      <c r="D64" s="88" t="s">
        <v>177</v>
      </c>
      <c r="E64" s="96">
        <v>5</v>
      </c>
      <c r="F64" s="96">
        <v>5</v>
      </c>
      <c r="G64" s="30" t="s">
        <v>163</v>
      </c>
      <c r="H64" s="88" t="s">
        <v>164</v>
      </c>
      <c r="I64" s="32">
        <v>1</v>
      </c>
      <c r="J64" s="65">
        <v>120</v>
      </c>
      <c r="K64" s="103">
        <v>4</v>
      </c>
      <c r="L64" s="89">
        <v>243</v>
      </c>
      <c r="M64" s="90">
        <f t="shared" si="0"/>
        <v>972</v>
      </c>
      <c r="N64" s="37" t="s">
        <v>19</v>
      </c>
      <c r="O64" s="105" t="s">
        <v>21</v>
      </c>
    </row>
    <row r="65" spans="1:15" ht="25.5">
      <c r="A65" s="28" t="s">
        <v>65</v>
      </c>
      <c r="B65" s="29">
        <v>117</v>
      </c>
      <c r="C65" s="88" t="s">
        <v>178</v>
      </c>
      <c r="D65" s="88" t="s">
        <v>177</v>
      </c>
      <c r="E65" s="96">
        <v>6</v>
      </c>
      <c r="F65" s="96">
        <v>6</v>
      </c>
      <c r="G65" s="30" t="s">
        <v>163</v>
      </c>
      <c r="H65" s="88" t="s">
        <v>164</v>
      </c>
      <c r="I65" s="32">
        <v>1</v>
      </c>
      <c r="J65" s="65">
        <v>120</v>
      </c>
      <c r="K65" s="103">
        <v>4</v>
      </c>
      <c r="L65" s="89">
        <v>243</v>
      </c>
      <c r="M65" s="90">
        <f t="shared" si="0"/>
        <v>972</v>
      </c>
      <c r="N65" s="37" t="s">
        <v>19</v>
      </c>
      <c r="O65" s="39" t="s">
        <v>230</v>
      </c>
    </row>
    <row r="66" spans="1:15" ht="25.5">
      <c r="A66" s="28" t="s">
        <v>65</v>
      </c>
      <c r="B66" s="29">
        <v>117</v>
      </c>
      <c r="C66" s="88" t="s">
        <v>179</v>
      </c>
      <c r="D66" s="88" t="s">
        <v>177</v>
      </c>
      <c r="E66" s="96">
        <v>9</v>
      </c>
      <c r="F66" s="96">
        <v>9</v>
      </c>
      <c r="G66" s="30" t="s">
        <v>163</v>
      </c>
      <c r="H66" s="88" t="s">
        <v>164</v>
      </c>
      <c r="I66" s="32">
        <v>1</v>
      </c>
      <c r="J66" s="65">
        <v>120</v>
      </c>
      <c r="K66" s="103">
        <v>4</v>
      </c>
      <c r="L66" s="89">
        <v>243</v>
      </c>
      <c r="M66" s="90">
        <f t="shared" si="0"/>
        <v>972</v>
      </c>
      <c r="N66" s="37" t="s">
        <v>19</v>
      </c>
      <c r="O66" s="39" t="s">
        <v>230</v>
      </c>
    </row>
    <row r="67" spans="1:15" ht="25.5">
      <c r="A67" s="28" t="s">
        <v>65</v>
      </c>
      <c r="B67" s="29">
        <v>117</v>
      </c>
      <c r="C67" s="88" t="s">
        <v>180</v>
      </c>
      <c r="D67" s="88" t="s">
        <v>177</v>
      </c>
      <c r="E67" s="96">
        <v>10</v>
      </c>
      <c r="F67" s="96">
        <v>10</v>
      </c>
      <c r="G67" s="30" t="s">
        <v>163</v>
      </c>
      <c r="H67" s="88" t="s">
        <v>164</v>
      </c>
      <c r="I67" s="32">
        <v>1</v>
      </c>
      <c r="J67" s="65">
        <v>120</v>
      </c>
      <c r="K67" s="103">
        <v>4</v>
      </c>
      <c r="L67" s="89">
        <v>243</v>
      </c>
      <c r="M67" s="90">
        <f t="shared" si="0"/>
        <v>972</v>
      </c>
      <c r="N67" s="37" t="s">
        <v>19</v>
      </c>
      <c r="O67" s="39" t="s">
        <v>230</v>
      </c>
    </row>
    <row r="68" spans="1:15" ht="25.5">
      <c r="A68" s="28" t="s">
        <v>65</v>
      </c>
      <c r="B68" s="29">
        <v>117</v>
      </c>
      <c r="C68" s="88" t="s">
        <v>181</v>
      </c>
      <c r="D68" s="88" t="s">
        <v>162</v>
      </c>
      <c r="E68" s="96">
        <v>5</v>
      </c>
      <c r="F68" s="96">
        <v>5</v>
      </c>
      <c r="G68" s="30" t="s">
        <v>163</v>
      </c>
      <c r="H68" s="88" t="s">
        <v>164</v>
      </c>
      <c r="I68" s="32">
        <v>1</v>
      </c>
      <c r="J68" s="65">
        <v>120</v>
      </c>
      <c r="K68" s="103">
        <v>4</v>
      </c>
      <c r="L68" s="89">
        <v>160</v>
      </c>
      <c r="M68" s="90">
        <f t="shared" si="0"/>
        <v>640</v>
      </c>
      <c r="N68" s="37" t="s">
        <v>19</v>
      </c>
      <c r="O68" s="105" t="s">
        <v>21</v>
      </c>
    </row>
    <row r="69" spans="1:15" ht="25.5">
      <c r="A69" s="28" t="s">
        <v>65</v>
      </c>
      <c r="B69" s="29">
        <v>117</v>
      </c>
      <c r="C69" s="88" t="s">
        <v>182</v>
      </c>
      <c r="D69" s="88" t="s">
        <v>162</v>
      </c>
      <c r="E69" s="96">
        <v>6</v>
      </c>
      <c r="F69" s="96">
        <v>6</v>
      </c>
      <c r="G69" s="30" t="s">
        <v>163</v>
      </c>
      <c r="H69" s="88" t="s">
        <v>164</v>
      </c>
      <c r="I69" s="32">
        <v>1</v>
      </c>
      <c r="J69" s="65">
        <v>120</v>
      </c>
      <c r="K69" s="103">
        <v>4</v>
      </c>
      <c r="L69" s="89">
        <v>160</v>
      </c>
      <c r="M69" s="90">
        <f t="shared" si="0"/>
        <v>640</v>
      </c>
      <c r="N69" s="37" t="s">
        <v>19</v>
      </c>
      <c r="O69" s="39" t="s">
        <v>230</v>
      </c>
    </row>
    <row r="70" spans="1:15" ht="25.5">
      <c r="A70" s="28" t="s">
        <v>65</v>
      </c>
      <c r="B70" s="29">
        <v>117</v>
      </c>
      <c r="C70" s="88" t="s">
        <v>183</v>
      </c>
      <c r="D70" s="88" t="s">
        <v>162</v>
      </c>
      <c r="E70" s="96">
        <v>7</v>
      </c>
      <c r="F70" s="96">
        <v>7</v>
      </c>
      <c r="G70" s="30" t="s">
        <v>163</v>
      </c>
      <c r="H70" s="88" t="s">
        <v>164</v>
      </c>
      <c r="I70" s="32">
        <v>1</v>
      </c>
      <c r="J70" s="65">
        <v>120</v>
      </c>
      <c r="K70" s="103">
        <v>4</v>
      </c>
      <c r="L70" s="89">
        <v>160</v>
      </c>
      <c r="M70" s="90">
        <f t="shared" si="0"/>
        <v>640</v>
      </c>
      <c r="N70" s="37" t="s">
        <v>19</v>
      </c>
      <c r="O70" s="39" t="s">
        <v>230</v>
      </c>
    </row>
    <row r="71" spans="1:15" ht="25.5">
      <c r="A71" s="28" t="s">
        <v>65</v>
      </c>
      <c r="B71" s="29">
        <v>117</v>
      </c>
      <c r="C71" s="88" t="s">
        <v>184</v>
      </c>
      <c r="D71" s="88" t="s">
        <v>162</v>
      </c>
      <c r="E71" s="96">
        <v>8</v>
      </c>
      <c r="F71" s="96">
        <v>8</v>
      </c>
      <c r="G71" s="30" t="s">
        <v>163</v>
      </c>
      <c r="H71" s="88" t="s">
        <v>164</v>
      </c>
      <c r="I71" s="32">
        <v>1</v>
      </c>
      <c r="J71" s="65">
        <v>120</v>
      </c>
      <c r="K71" s="103">
        <v>4</v>
      </c>
      <c r="L71" s="89">
        <v>160</v>
      </c>
      <c r="M71" s="90">
        <f t="shared" si="0"/>
        <v>640</v>
      </c>
      <c r="N71" s="37" t="s">
        <v>19</v>
      </c>
      <c r="O71" s="39" t="s">
        <v>230</v>
      </c>
    </row>
    <row r="72" spans="1:15" ht="25.5">
      <c r="A72" s="28" t="s">
        <v>65</v>
      </c>
      <c r="B72" s="29">
        <v>117</v>
      </c>
      <c r="C72" s="88" t="s">
        <v>185</v>
      </c>
      <c r="D72" s="88" t="s">
        <v>162</v>
      </c>
      <c r="E72" s="96">
        <v>9</v>
      </c>
      <c r="F72" s="96">
        <v>9</v>
      </c>
      <c r="G72" s="30" t="s">
        <v>163</v>
      </c>
      <c r="H72" s="88" t="s">
        <v>164</v>
      </c>
      <c r="I72" s="32">
        <v>1</v>
      </c>
      <c r="J72" s="65">
        <v>120</v>
      </c>
      <c r="K72" s="103">
        <v>4</v>
      </c>
      <c r="L72" s="89">
        <v>160</v>
      </c>
      <c r="M72" s="90">
        <f aca="true" t="shared" si="1" ref="M72:M102">K72*L72</f>
        <v>640</v>
      </c>
      <c r="N72" s="37" t="s">
        <v>19</v>
      </c>
      <c r="O72" s="39" t="s">
        <v>230</v>
      </c>
    </row>
    <row r="73" spans="1:15" ht="25.5">
      <c r="A73" s="28" t="s">
        <v>65</v>
      </c>
      <c r="B73" s="29">
        <v>117</v>
      </c>
      <c r="C73" s="88" t="s">
        <v>186</v>
      </c>
      <c r="D73" s="88" t="s">
        <v>162</v>
      </c>
      <c r="E73" s="96">
        <v>10</v>
      </c>
      <c r="F73" s="96">
        <v>10</v>
      </c>
      <c r="G73" s="30" t="s">
        <v>163</v>
      </c>
      <c r="H73" s="88" t="s">
        <v>164</v>
      </c>
      <c r="I73" s="32">
        <v>1</v>
      </c>
      <c r="J73" s="65">
        <v>120</v>
      </c>
      <c r="K73" s="103">
        <v>4</v>
      </c>
      <c r="L73" s="89">
        <v>160</v>
      </c>
      <c r="M73" s="90">
        <f t="shared" si="1"/>
        <v>640</v>
      </c>
      <c r="N73" s="37" t="s">
        <v>19</v>
      </c>
      <c r="O73" s="39" t="s">
        <v>230</v>
      </c>
    </row>
    <row r="74" spans="1:15" ht="25.5">
      <c r="A74" s="28" t="s">
        <v>65</v>
      </c>
      <c r="B74" s="29">
        <v>117</v>
      </c>
      <c r="C74" s="88" t="s">
        <v>187</v>
      </c>
      <c r="D74" s="88" t="s">
        <v>162</v>
      </c>
      <c r="E74" s="96">
        <v>11</v>
      </c>
      <c r="F74" s="96">
        <v>11</v>
      </c>
      <c r="G74" s="30" t="s">
        <v>163</v>
      </c>
      <c r="H74" s="88" t="s">
        <v>164</v>
      </c>
      <c r="I74" s="32">
        <v>1</v>
      </c>
      <c r="J74" s="65">
        <v>120</v>
      </c>
      <c r="K74" s="103">
        <v>4</v>
      </c>
      <c r="L74" s="89">
        <v>160</v>
      </c>
      <c r="M74" s="90">
        <f t="shared" si="1"/>
        <v>640</v>
      </c>
      <c r="N74" s="37" t="s">
        <v>19</v>
      </c>
      <c r="O74" s="39" t="s">
        <v>230</v>
      </c>
    </row>
    <row r="75" spans="1:15" ht="25.5">
      <c r="A75" s="28" t="s">
        <v>65</v>
      </c>
      <c r="B75" s="29">
        <v>117</v>
      </c>
      <c r="C75" s="88" t="s">
        <v>188</v>
      </c>
      <c r="D75" s="88" t="s">
        <v>189</v>
      </c>
      <c r="E75" s="96">
        <v>7</v>
      </c>
      <c r="F75" s="96">
        <v>7</v>
      </c>
      <c r="G75" s="30" t="s">
        <v>163</v>
      </c>
      <c r="H75" s="88" t="s">
        <v>164</v>
      </c>
      <c r="I75" s="32">
        <v>1</v>
      </c>
      <c r="J75" s="65">
        <v>120</v>
      </c>
      <c r="K75" s="103">
        <v>4</v>
      </c>
      <c r="L75" s="89">
        <v>202</v>
      </c>
      <c r="M75" s="90">
        <f t="shared" si="1"/>
        <v>808</v>
      </c>
      <c r="N75" s="37" t="s">
        <v>19</v>
      </c>
      <c r="O75" s="39" t="s">
        <v>230</v>
      </c>
    </row>
    <row r="76" spans="1:15" ht="25.5">
      <c r="A76" s="28" t="s">
        <v>65</v>
      </c>
      <c r="B76" s="29">
        <v>117</v>
      </c>
      <c r="C76" s="88" t="s">
        <v>190</v>
      </c>
      <c r="D76" s="88" t="s">
        <v>189</v>
      </c>
      <c r="E76" s="96">
        <v>8</v>
      </c>
      <c r="F76" s="96">
        <v>8</v>
      </c>
      <c r="G76" s="30" t="s">
        <v>163</v>
      </c>
      <c r="H76" s="88" t="s">
        <v>164</v>
      </c>
      <c r="I76" s="32">
        <v>1</v>
      </c>
      <c r="J76" s="65">
        <v>120</v>
      </c>
      <c r="K76" s="103">
        <v>4</v>
      </c>
      <c r="L76" s="89">
        <v>232</v>
      </c>
      <c r="M76" s="90">
        <f t="shared" si="1"/>
        <v>928</v>
      </c>
      <c r="N76" s="37" t="s">
        <v>19</v>
      </c>
      <c r="O76" s="39" t="s">
        <v>230</v>
      </c>
    </row>
    <row r="77" spans="1:15" ht="25.5">
      <c r="A77" s="28" t="s">
        <v>65</v>
      </c>
      <c r="B77" s="29">
        <v>117</v>
      </c>
      <c r="C77" s="88" t="s">
        <v>191</v>
      </c>
      <c r="D77" s="88" t="s">
        <v>189</v>
      </c>
      <c r="E77" s="96">
        <v>11</v>
      </c>
      <c r="F77" s="96">
        <v>11</v>
      </c>
      <c r="G77" s="30" t="s">
        <v>163</v>
      </c>
      <c r="H77" s="88" t="s">
        <v>164</v>
      </c>
      <c r="I77" s="32">
        <v>1</v>
      </c>
      <c r="J77" s="65">
        <v>120</v>
      </c>
      <c r="K77" s="103">
        <v>4</v>
      </c>
      <c r="L77" s="89">
        <v>188</v>
      </c>
      <c r="M77" s="90">
        <f t="shared" si="1"/>
        <v>752</v>
      </c>
      <c r="N77" s="37" t="s">
        <v>19</v>
      </c>
      <c r="O77" s="39" t="s">
        <v>230</v>
      </c>
    </row>
    <row r="78" spans="1:15" ht="38.25">
      <c r="A78" s="28" t="s">
        <v>65</v>
      </c>
      <c r="B78" s="29">
        <v>117</v>
      </c>
      <c r="C78" s="88" t="s">
        <v>192</v>
      </c>
      <c r="D78" s="88" t="s">
        <v>193</v>
      </c>
      <c r="E78" s="98" t="s">
        <v>194</v>
      </c>
      <c r="F78" s="98" t="s">
        <v>194</v>
      </c>
      <c r="G78" s="30" t="s">
        <v>163</v>
      </c>
      <c r="H78" s="92" t="s">
        <v>195</v>
      </c>
      <c r="I78" s="32">
        <v>0</v>
      </c>
      <c r="J78" s="65">
        <v>120</v>
      </c>
      <c r="K78" s="103">
        <v>4</v>
      </c>
      <c r="L78" s="89">
        <v>127</v>
      </c>
      <c r="M78" s="90">
        <f t="shared" si="1"/>
        <v>508</v>
      </c>
      <c r="N78" s="37" t="s">
        <v>19</v>
      </c>
      <c r="O78" s="105" t="s">
        <v>39</v>
      </c>
    </row>
    <row r="79" spans="1:15" ht="25.5">
      <c r="A79" s="28" t="s">
        <v>65</v>
      </c>
      <c r="B79" s="29">
        <v>117</v>
      </c>
      <c r="C79" s="88" t="s">
        <v>196</v>
      </c>
      <c r="D79" s="97" t="s">
        <v>197</v>
      </c>
      <c r="E79" s="98" t="s">
        <v>198</v>
      </c>
      <c r="F79" s="98" t="s">
        <v>198</v>
      </c>
      <c r="G79" s="30" t="s">
        <v>163</v>
      </c>
      <c r="H79" s="92" t="s">
        <v>195</v>
      </c>
      <c r="I79" s="32">
        <v>0</v>
      </c>
      <c r="J79" s="65">
        <v>120</v>
      </c>
      <c r="K79" s="103">
        <v>4</v>
      </c>
      <c r="L79" s="89">
        <v>156</v>
      </c>
      <c r="M79" s="90">
        <f t="shared" si="1"/>
        <v>624</v>
      </c>
      <c r="N79" s="37" t="s">
        <v>19</v>
      </c>
      <c r="O79" s="105" t="s">
        <v>39</v>
      </c>
    </row>
    <row r="80" spans="1:15" ht="38.25">
      <c r="A80" s="28" t="s">
        <v>65</v>
      </c>
      <c r="B80" s="29">
        <v>117</v>
      </c>
      <c r="C80" s="88" t="s">
        <v>199</v>
      </c>
      <c r="D80" s="97" t="s">
        <v>200</v>
      </c>
      <c r="E80" s="99" t="s">
        <v>22</v>
      </c>
      <c r="F80" s="99" t="s">
        <v>22</v>
      </c>
      <c r="G80" s="30" t="s">
        <v>163</v>
      </c>
      <c r="H80" s="92" t="s">
        <v>195</v>
      </c>
      <c r="I80" s="32">
        <v>0</v>
      </c>
      <c r="J80" s="65">
        <v>120</v>
      </c>
      <c r="K80" s="103">
        <v>4</v>
      </c>
      <c r="L80" s="89">
        <v>170</v>
      </c>
      <c r="M80" s="90">
        <f t="shared" si="1"/>
        <v>680</v>
      </c>
      <c r="N80" s="37" t="s">
        <v>19</v>
      </c>
      <c r="O80" s="105" t="s">
        <v>39</v>
      </c>
    </row>
    <row r="81" spans="1:15" ht="38.25">
      <c r="A81" s="28" t="s">
        <v>65</v>
      </c>
      <c r="B81" s="29">
        <v>117</v>
      </c>
      <c r="C81" s="88" t="s">
        <v>201</v>
      </c>
      <c r="D81" s="88" t="s">
        <v>202</v>
      </c>
      <c r="E81" s="98" t="s">
        <v>22</v>
      </c>
      <c r="F81" s="98" t="s">
        <v>22</v>
      </c>
      <c r="G81" s="30" t="s">
        <v>163</v>
      </c>
      <c r="H81" s="92" t="s">
        <v>169</v>
      </c>
      <c r="I81" s="32">
        <v>0</v>
      </c>
      <c r="J81" s="65">
        <v>120</v>
      </c>
      <c r="K81" s="103">
        <v>4</v>
      </c>
      <c r="L81" s="89">
        <v>311</v>
      </c>
      <c r="M81" s="90">
        <f t="shared" si="1"/>
        <v>1244</v>
      </c>
      <c r="N81" s="37" t="s">
        <v>20</v>
      </c>
      <c r="O81" s="105" t="s">
        <v>39</v>
      </c>
    </row>
    <row r="82" spans="1:15" ht="38.25">
      <c r="A82" s="28" t="s">
        <v>65</v>
      </c>
      <c r="B82" s="29">
        <v>117</v>
      </c>
      <c r="C82" s="88" t="s">
        <v>203</v>
      </c>
      <c r="D82" s="88" t="s">
        <v>204</v>
      </c>
      <c r="E82" s="98" t="s">
        <v>22</v>
      </c>
      <c r="F82" s="98" t="s">
        <v>22</v>
      </c>
      <c r="G82" s="30" t="s">
        <v>163</v>
      </c>
      <c r="H82" s="92" t="s">
        <v>169</v>
      </c>
      <c r="I82" s="32">
        <v>0</v>
      </c>
      <c r="J82" s="65">
        <v>120</v>
      </c>
      <c r="K82" s="103">
        <v>4</v>
      </c>
      <c r="L82" s="89">
        <v>311</v>
      </c>
      <c r="M82" s="90">
        <f t="shared" si="1"/>
        <v>1244</v>
      </c>
      <c r="N82" s="37" t="s">
        <v>19</v>
      </c>
      <c r="O82" s="105" t="s">
        <v>39</v>
      </c>
    </row>
    <row r="83" spans="1:15" ht="36">
      <c r="A83" s="28" t="s">
        <v>65</v>
      </c>
      <c r="B83" s="29">
        <v>117</v>
      </c>
      <c r="C83" s="88" t="s">
        <v>205</v>
      </c>
      <c r="D83" s="66" t="s">
        <v>206</v>
      </c>
      <c r="E83" s="100">
        <v>6</v>
      </c>
      <c r="F83" s="100">
        <v>6</v>
      </c>
      <c r="G83" s="31" t="s">
        <v>63</v>
      </c>
      <c r="H83" s="88" t="s">
        <v>175</v>
      </c>
      <c r="I83" s="32">
        <v>0</v>
      </c>
      <c r="J83" s="65">
        <v>120</v>
      </c>
      <c r="K83" s="103">
        <v>1</v>
      </c>
      <c r="L83" s="89">
        <v>131</v>
      </c>
      <c r="M83" s="90">
        <f t="shared" si="1"/>
        <v>131</v>
      </c>
      <c r="N83" s="37" t="s">
        <v>19</v>
      </c>
      <c r="O83" s="105" t="s">
        <v>39</v>
      </c>
    </row>
    <row r="84" spans="1:15" ht="25.5">
      <c r="A84" s="28" t="s">
        <v>65</v>
      </c>
      <c r="B84" s="29">
        <v>117</v>
      </c>
      <c r="C84" s="88" t="s">
        <v>207</v>
      </c>
      <c r="D84" s="66" t="s">
        <v>208</v>
      </c>
      <c r="E84" s="100">
        <v>6</v>
      </c>
      <c r="F84" s="100">
        <v>6</v>
      </c>
      <c r="G84" s="31" t="s">
        <v>63</v>
      </c>
      <c r="H84" s="88" t="s">
        <v>175</v>
      </c>
      <c r="I84" s="32">
        <v>0</v>
      </c>
      <c r="J84" s="65">
        <v>120</v>
      </c>
      <c r="K84" s="103">
        <v>1</v>
      </c>
      <c r="L84" s="89">
        <v>276</v>
      </c>
      <c r="M84" s="90">
        <f t="shared" si="1"/>
        <v>276</v>
      </c>
      <c r="N84" s="37" t="s">
        <v>19</v>
      </c>
      <c r="O84" s="105" t="s">
        <v>39</v>
      </c>
    </row>
    <row r="85" spans="1:15" ht="38.25">
      <c r="A85" s="28" t="s">
        <v>65</v>
      </c>
      <c r="B85" s="29">
        <v>117</v>
      </c>
      <c r="C85" s="88" t="s">
        <v>209</v>
      </c>
      <c r="D85" s="101" t="s">
        <v>210</v>
      </c>
      <c r="E85" s="102">
        <v>6</v>
      </c>
      <c r="F85" s="102">
        <v>6</v>
      </c>
      <c r="G85" s="31" t="s">
        <v>63</v>
      </c>
      <c r="H85" s="19" t="s">
        <v>211</v>
      </c>
      <c r="I85" s="32">
        <v>0</v>
      </c>
      <c r="J85" s="65">
        <v>120</v>
      </c>
      <c r="K85" s="103">
        <v>1</v>
      </c>
      <c r="L85" s="89">
        <v>89</v>
      </c>
      <c r="M85" s="90">
        <f t="shared" si="1"/>
        <v>89</v>
      </c>
      <c r="N85" s="37" t="s">
        <v>19</v>
      </c>
      <c r="O85" s="105" t="s">
        <v>39</v>
      </c>
    </row>
    <row r="86" spans="1:15" ht="63.75">
      <c r="A86" s="28" t="s">
        <v>65</v>
      </c>
      <c r="B86" s="29">
        <v>117</v>
      </c>
      <c r="C86" s="88" t="s">
        <v>212</v>
      </c>
      <c r="D86" s="98" t="s">
        <v>213</v>
      </c>
      <c r="E86" s="98" t="s">
        <v>214</v>
      </c>
      <c r="F86" s="98" t="s">
        <v>214</v>
      </c>
      <c r="G86" s="31" t="s">
        <v>63</v>
      </c>
      <c r="H86" s="98" t="s">
        <v>215</v>
      </c>
      <c r="I86" s="32">
        <v>0</v>
      </c>
      <c r="J86" s="65">
        <v>120</v>
      </c>
      <c r="K86" s="103">
        <v>7</v>
      </c>
      <c r="L86" s="89">
        <v>86</v>
      </c>
      <c r="M86" s="90">
        <f t="shared" si="1"/>
        <v>602</v>
      </c>
      <c r="N86" s="37" t="s">
        <v>19</v>
      </c>
      <c r="O86" s="105" t="s">
        <v>39</v>
      </c>
    </row>
    <row r="87" spans="1:15" ht="25.5">
      <c r="A87" s="28" t="s">
        <v>65</v>
      </c>
      <c r="B87" s="29">
        <v>117</v>
      </c>
      <c r="C87" s="88" t="s">
        <v>216</v>
      </c>
      <c r="D87" s="88" t="s">
        <v>217</v>
      </c>
      <c r="E87" s="98" t="s">
        <v>22</v>
      </c>
      <c r="F87" s="98" t="s">
        <v>22</v>
      </c>
      <c r="G87" s="30" t="s">
        <v>163</v>
      </c>
      <c r="H87" s="88" t="s">
        <v>218</v>
      </c>
      <c r="I87" s="32">
        <v>0</v>
      </c>
      <c r="J87" s="65">
        <v>120</v>
      </c>
      <c r="K87" s="103">
        <v>1</v>
      </c>
      <c r="L87" s="89">
        <v>259</v>
      </c>
      <c r="M87" s="90">
        <f t="shared" si="1"/>
        <v>259</v>
      </c>
      <c r="N87" s="37" t="s">
        <v>19</v>
      </c>
      <c r="O87" s="105" t="s">
        <v>39</v>
      </c>
    </row>
    <row r="88" spans="1:15" ht="25.5">
      <c r="A88" s="28" t="s">
        <v>65</v>
      </c>
      <c r="B88" s="29">
        <v>117</v>
      </c>
      <c r="C88" s="60" t="s">
        <v>232</v>
      </c>
      <c r="D88" s="97" t="s">
        <v>233</v>
      </c>
      <c r="E88" s="98" t="s">
        <v>22</v>
      </c>
      <c r="F88" s="98" t="s">
        <v>22</v>
      </c>
      <c r="G88" s="31" t="s">
        <v>63</v>
      </c>
      <c r="H88" s="97" t="s">
        <v>246</v>
      </c>
      <c r="I88" s="32">
        <v>0</v>
      </c>
      <c r="J88" s="65">
        <v>120</v>
      </c>
      <c r="K88" s="103">
        <v>5</v>
      </c>
      <c r="L88" s="89">
        <v>338</v>
      </c>
      <c r="M88" s="90">
        <f>L88*K88</f>
        <v>1690</v>
      </c>
      <c r="N88" s="37" t="s">
        <v>20</v>
      </c>
      <c r="O88" s="105" t="s">
        <v>39</v>
      </c>
    </row>
    <row r="89" spans="1:15" ht="25.5">
      <c r="A89" s="28" t="s">
        <v>65</v>
      </c>
      <c r="B89" s="29">
        <v>117</v>
      </c>
      <c r="C89" s="60" t="s">
        <v>234</v>
      </c>
      <c r="D89" s="88" t="s">
        <v>235</v>
      </c>
      <c r="E89" s="96">
        <v>10</v>
      </c>
      <c r="F89" s="96">
        <v>10</v>
      </c>
      <c r="G89" s="31" t="s">
        <v>63</v>
      </c>
      <c r="H89" s="88" t="s">
        <v>139</v>
      </c>
      <c r="I89" s="32">
        <v>0</v>
      </c>
      <c r="J89" s="65">
        <v>120</v>
      </c>
      <c r="K89" s="103">
        <v>5</v>
      </c>
      <c r="L89" s="89">
        <v>167</v>
      </c>
      <c r="M89" s="90">
        <f>L89*K89</f>
        <v>835</v>
      </c>
      <c r="N89" s="37" t="s">
        <v>20</v>
      </c>
      <c r="O89" s="105" t="s">
        <v>39</v>
      </c>
    </row>
    <row r="90" spans="1:15" ht="25.5">
      <c r="A90" s="28" t="s">
        <v>65</v>
      </c>
      <c r="B90" s="29">
        <v>117</v>
      </c>
      <c r="C90" s="60" t="s">
        <v>236</v>
      </c>
      <c r="D90" s="88" t="s">
        <v>235</v>
      </c>
      <c r="E90" s="96">
        <v>11</v>
      </c>
      <c r="F90" s="96">
        <v>11</v>
      </c>
      <c r="G90" s="31" t="s">
        <v>63</v>
      </c>
      <c r="H90" s="88" t="s">
        <v>139</v>
      </c>
      <c r="I90" s="32">
        <v>0</v>
      </c>
      <c r="J90" s="65">
        <v>120</v>
      </c>
      <c r="K90" s="103">
        <v>5</v>
      </c>
      <c r="L90" s="89">
        <v>184</v>
      </c>
      <c r="M90" s="90">
        <f aca="true" t="shared" si="2" ref="M90:M98">L90*K90</f>
        <v>920</v>
      </c>
      <c r="N90" s="37" t="s">
        <v>20</v>
      </c>
      <c r="O90" s="105" t="s">
        <v>39</v>
      </c>
    </row>
    <row r="91" spans="1:15" ht="51">
      <c r="A91" s="28" t="s">
        <v>65</v>
      </c>
      <c r="B91" s="29">
        <v>117</v>
      </c>
      <c r="C91" s="60" t="s">
        <v>237</v>
      </c>
      <c r="D91" s="88" t="s">
        <v>238</v>
      </c>
      <c r="E91" s="98" t="s">
        <v>239</v>
      </c>
      <c r="F91" s="98" t="s">
        <v>270</v>
      </c>
      <c r="G91" s="31" t="s">
        <v>63</v>
      </c>
      <c r="H91" s="88" t="s">
        <v>23</v>
      </c>
      <c r="I91" s="32">
        <v>0</v>
      </c>
      <c r="J91" s="65">
        <v>120</v>
      </c>
      <c r="K91" s="103">
        <v>5</v>
      </c>
      <c r="L91" s="89">
        <v>35</v>
      </c>
      <c r="M91" s="90">
        <f t="shared" si="2"/>
        <v>175</v>
      </c>
      <c r="N91" s="37" t="s">
        <v>20</v>
      </c>
      <c r="O91" s="105" t="s">
        <v>39</v>
      </c>
    </row>
    <row r="92" spans="1:15" ht="51">
      <c r="A92" s="28" t="s">
        <v>65</v>
      </c>
      <c r="B92" s="29">
        <v>117</v>
      </c>
      <c r="C92" s="60" t="s">
        <v>240</v>
      </c>
      <c r="D92" s="88" t="s">
        <v>241</v>
      </c>
      <c r="E92" s="98" t="s">
        <v>239</v>
      </c>
      <c r="F92" s="98" t="s">
        <v>270</v>
      </c>
      <c r="G92" s="31" t="s">
        <v>63</v>
      </c>
      <c r="H92" s="88" t="s">
        <v>23</v>
      </c>
      <c r="I92" s="32">
        <v>0</v>
      </c>
      <c r="J92" s="65">
        <v>120</v>
      </c>
      <c r="K92" s="103">
        <v>5</v>
      </c>
      <c r="L92" s="89">
        <v>35</v>
      </c>
      <c r="M92" s="90">
        <f t="shared" si="2"/>
        <v>175</v>
      </c>
      <c r="N92" s="37" t="s">
        <v>20</v>
      </c>
      <c r="O92" s="105" t="s">
        <v>39</v>
      </c>
    </row>
    <row r="93" spans="1:15" ht="51">
      <c r="A93" s="28" t="s">
        <v>65</v>
      </c>
      <c r="B93" s="29">
        <v>117</v>
      </c>
      <c r="C93" s="60" t="s">
        <v>242</v>
      </c>
      <c r="D93" s="88" t="s">
        <v>243</v>
      </c>
      <c r="E93" s="98" t="s">
        <v>239</v>
      </c>
      <c r="F93" s="98" t="s">
        <v>270</v>
      </c>
      <c r="G93" s="31" t="s">
        <v>63</v>
      </c>
      <c r="H93" s="88" t="s">
        <v>23</v>
      </c>
      <c r="I93" s="32">
        <v>0</v>
      </c>
      <c r="J93" s="65">
        <v>120</v>
      </c>
      <c r="K93" s="103">
        <v>5</v>
      </c>
      <c r="L93" s="89">
        <v>35</v>
      </c>
      <c r="M93" s="90">
        <f t="shared" si="2"/>
        <v>175</v>
      </c>
      <c r="N93" s="37" t="s">
        <v>20</v>
      </c>
      <c r="O93" s="105" t="s">
        <v>39</v>
      </c>
    </row>
    <row r="94" spans="1:15" ht="51">
      <c r="A94" s="28" t="s">
        <v>65</v>
      </c>
      <c r="B94" s="29">
        <v>117</v>
      </c>
      <c r="C94" s="60" t="s">
        <v>244</v>
      </c>
      <c r="D94" s="88" t="s">
        <v>245</v>
      </c>
      <c r="E94" s="98" t="s">
        <v>239</v>
      </c>
      <c r="F94" s="98" t="s">
        <v>270</v>
      </c>
      <c r="G94" s="31" t="s">
        <v>63</v>
      </c>
      <c r="H94" s="88" t="s">
        <v>23</v>
      </c>
      <c r="I94" s="32">
        <v>0</v>
      </c>
      <c r="J94" s="65">
        <v>120</v>
      </c>
      <c r="K94" s="103">
        <v>5</v>
      </c>
      <c r="L94" s="89">
        <v>35</v>
      </c>
      <c r="M94" s="90">
        <f t="shared" si="2"/>
        <v>175</v>
      </c>
      <c r="N94" s="37" t="s">
        <v>20</v>
      </c>
      <c r="O94" s="105" t="s">
        <v>39</v>
      </c>
    </row>
    <row r="95" spans="1:15" ht="63.75">
      <c r="A95" s="28" t="s">
        <v>65</v>
      </c>
      <c r="B95" s="29">
        <v>117</v>
      </c>
      <c r="C95" s="111" t="s">
        <v>247</v>
      </c>
      <c r="D95" s="97" t="s">
        <v>248</v>
      </c>
      <c r="E95" s="97">
        <v>5</v>
      </c>
      <c r="F95" s="98" t="s">
        <v>251</v>
      </c>
      <c r="G95" s="30" t="s">
        <v>38</v>
      </c>
      <c r="H95" s="97" t="s">
        <v>221</v>
      </c>
      <c r="I95" s="32">
        <v>0</v>
      </c>
      <c r="J95" s="65">
        <v>120</v>
      </c>
      <c r="K95" s="103">
        <v>15</v>
      </c>
      <c r="L95" s="89">
        <v>106</v>
      </c>
      <c r="M95" s="90">
        <f t="shared" si="2"/>
        <v>1590</v>
      </c>
      <c r="N95" s="37" t="s">
        <v>20</v>
      </c>
      <c r="O95" s="105" t="s">
        <v>39</v>
      </c>
    </row>
    <row r="96" spans="1:15" ht="51">
      <c r="A96" s="28" t="s">
        <v>65</v>
      </c>
      <c r="B96" s="29">
        <v>117</v>
      </c>
      <c r="C96" s="111" t="s">
        <v>249</v>
      </c>
      <c r="D96" s="97" t="s">
        <v>250</v>
      </c>
      <c r="E96" s="97">
        <v>6</v>
      </c>
      <c r="F96" s="98" t="s">
        <v>252</v>
      </c>
      <c r="G96" s="30" t="s">
        <v>38</v>
      </c>
      <c r="H96" s="97" t="s">
        <v>221</v>
      </c>
      <c r="I96" s="32">
        <v>0</v>
      </c>
      <c r="J96" s="65">
        <v>120</v>
      </c>
      <c r="K96" s="103">
        <v>15</v>
      </c>
      <c r="L96" s="89">
        <v>117</v>
      </c>
      <c r="M96" s="90">
        <f t="shared" si="2"/>
        <v>1755</v>
      </c>
      <c r="N96" s="37" t="s">
        <v>20</v>
      </c>
      <c r="O96" s="105" t="s">
        <v>39</v>
      </c>
    </row>
    <row r="97" spans="1:15" ht="63.75">
      <c r="A97" s="28" t="s">
        <v>65</v>
      </c>
      <c r="B97" s="29">
        <v>117</v>
      </c>
      <c r="C97" s="111" t="s">
        <v>253</v>
      </c>
      <c r="D97" s="97" t="s">
        <v>254</v>
      </c>
      <c r="E97" s="97">
        <v>7</v>
      </c>
      <c r="F97" s="98" t="s">
        <v>255</v>
      </c>
      <c r="G97" s="30" t="s">
        <v>38</v>
      </c>
      <c r="H97" s="97" t="s">
        <v>221</v>
      </c>
      <c r="I97" s="32">
        <v>0</v>
      </c>
      <c r="J97" s="65">
        <v>120</v>
      </c>
      <c r="K97" s="103">
        <v>15</v>
      </c>
      <c r="L97" s="89">
        <v>106</v>
      </c>
      <c r="M97" s="90">
        <f t="shared" si="2"/>
        <v>1590</v>
      </c>
      <c r="N97" s="37" t="s">
        <v>20</v>
      </c>
      <c r="O97" s="105" t="s">
        <v>39</v>
      </c>
    </row>
    <row r="98" spans="1:15" ht="63.75">
      <c r="A98" s="28" t="s">
        <v>65</v>
      </c>
      <c r="B98" s="29">
        <v>117</v>
      </c>
      <c r="C98" s="111" t="s">
        <v>256</v>
      </c>
      <c r="D98" s="97" t="s">
        <v>257</v>
      </c>
      <c r="E98" s="97">
        <v>8</v>
      </c>
      <c r="F98" s="98" t="s">
        <v>258</v>
      </c>
      <c r="G98" s="30" t="s">
        <v>38</v>
      </c>
      <c r="H98" s="97" t="s">
        <v>221</v>
      </c>
      <c r="I98" s="32">
        <v>0</v>
      </c>
      <c r="J98" s="65">
        <v>120</v>
      </c>
      <c r="K98" s="103">
        <v>15</v>
      </c>
      <c r="L98" s="89">
        <v>117</v>
      </c>
      <c r="M98" s="90">
        <f t="shared" si="2"/>
        <v>1755</v>
      </c>
      <c r="N98" s="37" t="s">
        <v>20</v>
      </c>
      <c r="O98" s="105" t="s">
        <v>39</v>
      </c>
    </row>
    <row r="99" spans="1:15" ht="76.5">
      <c r="A99" s="28" t="s">
        <v>65</v>
      </c>
      <c r="B99" s="29">
        <v>117</v>
      </c>
      <c r="C99" s="97" t="s">
        <v>219</v>
      </c>
      <c r="D99" s="97" t="s">
        <v>220</v>
      </c>
      <c r="E99" s="97">
        <v>6</v>
      </c>
      <c r="F99" s="97">
        <v>6</v>
      </c>
      <c r="G99" s="30" t="s">
        <v>38</v>
      </c>
      <c r="H99" s="97" t="s">
        <v>221</v>
      </c>
      <c r="I99" s="32">
        <v>0</v>
      </c>
      <c r="J99" s="65">
        <v>120</v>
      </c>
      <c r="K99" s="103">
        <v>15</v>
      </c>
      <c r="L99" s="89">
        <v>106</v>
      </c>
      <c r="M99" s="90">
        <f t="shared" si="1"/>
        <v>1590</v>
      </c>
      <c r="N99" s="37" t="s">
        <v>19</v>
      </c>
      <c r="O99" s="105" t="s">
        <v>21</v>
      </c>
    </row>
    <row r="100" spans="1:15" ht="76.5">
      <c r="A100" s="28" t="s">
        <v>65</v>
      </c>
      <c r="B100" s="29">
        <v>117</v>
      </c>
      <c r="C100" s="97" t="s">
        <v>222</v>
      </c>
      <c r="D100" s="97" t="s">
        <v>223</v>
      </c>
      <c r="E100" s="97">
        <v>7</v>
      </c>
      <c r="F100" s="97">
        <v>7</v>
      </c>
      <c r="G100" s="30" t="s">
        <v>38</v>
      </c>
      <c r="H100" s="97" t="s">
        <v>221</v>
      </c>
      <c r="I100" s="32">
        <v>0</v>
      </c>
      <c r="J100" s="65">
        <v>120</v>
      </c>
      <c r="K100" s="103">
        <v>15</v>
      </c>
      <c r="L100" s="89">
        <v>106</v>
      </c>
      <c r="M100" s="90">
        <f t="shared" si="1"/>
        <v>1590</v>
      </c>
      <c r="N100" s="37" t="s">
        <v>19</v>
      </c>
      <c r="O100" s="105" t="s">
        <v>21</v>
      </c>
    </row>
    <row r="101" spans="1:15" ht="76.5">
      <c r="A101" s="28" t="s">
        <v>65</v>
      </c>
      <c r="B101" s="29">
        <v>117</v>
      </c>
      <c r="C101" s="97" t="s">
        <v>224</v>
      </c>
      <c r="D101" s="97" t="s">
        <v>225</v>
      </c>
      <c r="E101" s="97">
        <v>8</v>
      </c>
      <c r="F101" s="97">
        <v>8</v>
      </c>
      <c r="G101" s="30" t="s">
        <v>38</v>
      </c>
      <c r="H101" s="97" t="s">
        <v>221</v>
      </c>
      <c r="I101" s="32">
        <v>0</v>
      </c>
      <c r="J101" s="65">
        <v>120</v>
      </c>
      <c r="K101" s="103">
        <v>15</v>
      </c>
      <c r="L101" s="89">
        <v>117</v>
      </c>
      <c r="M101" s="90">
        <f t="shared" si="1"/>
        <v>1755</v>
      </c>
      <c r="N101" s="37" t="s">
        <v>19</v>
      </c>
      <c r="O101" s="105" t="s">
        <v>21</v>
      </c>
    </row>
    <row r="102" spans="1:15" ht="76.5">
      <c r="A102" s="28" t="s">
        <v>65</v>
      </c>
      <c r="B102" s="29">
        <v>117</v>
      </c>
      <c r="C102" s="97" t="s">
        <v>226</v>
      </c>
      <c r="D102" s="97" t="s">
        <v>227</v>
      </c>
      <c r="E102" s="97">
        <v>9</v>
      </c>
      <c r="F102" s="97">
        <v>9</v>
      </c>
      <c r="G102" s="30" t="s">
        <v>38</v>
      </c>
      <c r="H102" s="97" t="s">
        <v>221</v>
      </c>
      <c r="I102" s="32">
        <v>0</v>
      </c>
      <c r="J102" s="65">
        <v>120</v>
      </c>
      <c r="K102" s="103">
        <v>15</v>
      </c>
      <c r="L102" s="89">
        <v>117</v>
      </c>
      <c r="M102" s="90">
        <f t="shared" si="1"/>
        <v>1755</v>
      </c>
      <c r="N102" s="37" t="s">
        <v>19</v>
      </c>
      <c r="O102" s="105" t="s">
        <v>21</v>
      </c>
    </row>
    <row r="103" spans="1:15" ht="63.75">
      <c r="A103" s="112" t="s">
        <v>65</v>
      </c>
      <c r="B103" s="112">
        <v>117</v>
      </c>
      <c r="C103" s="111" t="s">
        <v>259</v>
      </c>
      <c r="D103" s="97" t="s">
        <v>260</v>
      </c>
      <c r="E103" s="97">
        <v>9</v>
      </c>
      <c r="F103" s="112">
        <v>9</v>
      </c>
      <c r="G103" s="30" t="s">
        <v>38</v>
      </c>
      <c r="H103" s="97" t="s">
        <v>221</v>
      </c>
      <c r="I103" s="32">
        <v>0</v>
      </c>
      <c r="J103" s="65">
        <v>120</v>
      </c>
      <c r="K103" s="67">
        <v>15</v>
      </c>
      <c r="L103" s="23">
        <v>117</v>
      </c>
      <c r="M103" s="36">
        <f aca="true" t="shared" si="3" ref="M103:M110">K103*L103</f>
        <v>1755</v>
      </c>
      <c r="N103" s="37" t="s">
        <v>20</v>
      </c>
      <c r="O103" s="105" t="s">
        <v>39</v>
      </c>
    </row>
    <row r="104" spans="1:15" ht="12.75">
      <c r="A104" s="33"/>
      <c r="B104" s="33"/>
      <c r="C104" s="34"/>
      <c r="D104" s="13"/>
      <c r="E104" s="13"/>
      <c r="F104" s="14"/>
      <c r="G104" s="14"/>
      <c r="H104" s="33"/>
      <c r="I104" s="14"/>
      <c r="J104" s="54"/>
      <c r="K104" s="67"/>
      <c r="L104" s="23"/>
      <c r="M104" s="36">
        <f t="shared" si="3"/>
        <v>0</v>
      </c>
      <c r="N104" s="35"/>
      <c r="O104" s="35"/>
    </row>
    <row r="105" spans="1:15" ht="12.75">
      <c r="A105" s="33"/>
      <c r="B105" s="33"/>
      <c r="C105" s="16"/>
      <c r="D105" s="17"/>
      <c r="E105" s="17"/>
      <c r="F105" s="17"/>
      <c r="G105" s="17"/>
      <c r="H105" s="33"/>
      <c r="I105" s="54"/>
      <c r="J105" s="54"/>
      <c r="K105" s="67"/>
      <c r="L105" s="23"/>
      <c r="M105" s="36">
        <f t="shared" si="3"/>
        <v>0</v>
      </c>
      <c r="N105" s="35"/>
      <c r="O105" s="35"/>
    </row>
    <row r="106" spans="1:15" ht="12.75">
      <c r="A106" s="33"/>
      <c r="B106" s="33"/>
      <c r="C106" s="16"/>
      <c r="D106" s="17"/>
      <c r="E106" s="17"/>
      <c r="F106" s="33"/>
      <c r="G106" s="33"/>
      <c r="H106" s="33"/>
      <c r="I106" s="54"/>
      <c r="J106" s="54"/>
      <c r="K106" s="67"/>
      <c r="L106" s="23"/>
      <c r="M106" s="36">
        <f t="shared" si="3"/>
        <v>0</v>
      </c>
      <c r="N106" s="35"/>
      <c r="O106" s="35"/>
    </row>
    <row r="107" spans="1:15" ht="12.75">
      <c r="A107" s="33"/>
      <c r="B107" s="33"/>
      <c r="C107" s="16"/>
      <c r="D107" s="17"/>
      <c r="E107" s="17"/>
      <c r="F107" s="33"/>
      <c r="G107" s="33"/>
      <c r="H107" s="33"/>
      <c r="I107" s="54"/>
      <c r="J107" s="54"/>
      <c r="K107" s="67"/>
      <c r="L107" s="23"/>
      <c r="M107" s="36">
        <f t="shared" si="3"/>
        <v>0</v>
      </c>
      <c r="N107" s="35"/>
      <c r="O107" s="35"/>
    </row>
    <row r="108" spans="1:15" ht="12.75">
      <c r="A108" s="35"/>
      <c r="B108" s="35"/>
      <c r="C108" s="35"/>
      <c r="D108" s="35"/>
      <c r="E108" s="35"/>
      <c r="F108" s="35"/>
      <c r="G108" s="35"/>
      <c r="H108" s="35"/>
      <c r="I108" s="68"/>
      <c r="J108" s="68"/>
      <c r="K108" s="69"/>
      <c r="L108" s="70"/>
      <c r="M108" s="36">
        <f t="shared" si="3"/>
        <v>0</v>
      </c>
      <c r="N108" s="35"/>
      <c r="O108" s="35"/>
    </row>
    <row r="109" spans="1:15" ht="12.75">
      <c r="A109" s="35"/>
      <c r="B109" s="35"/>
      <c r="C109" s="35"/>
      <c r="D109" s="35"/>
      <c r="E109" s="35"/>
      <c r="F109" s="35"/>
      <c r="G109" s="35"/>
      <c r="H109" s="35"/>
      <c r="I109" s="68"/>
      <c r="J109" s="68"/>
      <c r="K109" s="69"/>
      <c r="L109" s="70"/>
      <c r="M109" s="36">
        <f t="shared" si="3"/>
        <v>0</v>
      </c>
      <c r="N109" s="35"/>
      <c r="O109" s="35"/>
    </row>
    <row r="110" spans="1:15" ht="12.75">
      <c r="A110" s="35"/>
      <c r="B110" s="35"/>
      <c r="C110" s="35"/>
      <c r="D110" s="35"/>
      <c r="E110" s="35"/>
      <c r="F110" s="35"/>
      <c r="G110" s="35"/>
      <c r="H110" s="35"/>
      <c r="I110" s="68"/>
      <c r="J110" s="68"/>
      <c r="K110" s="69"/>
      <c r="L110" s="70"/>
      <c r="M110" s="36">
        <f t="shared" si="3"/>
        <v>0</v>
      </c>
      <c r="N110" s="35"/>
      <c r="O110" s="35"/>
    </row>
    <row r="111" spans="1:15" ht="15.75">
      <c r="A111" s="25"/>
      <c r="B111" s="25"/>
      <c r="C111" s="18" t="s">
        <v>14</v>
      </c>
      <c r="D111" s="26" t="s">
        <v>8</v>
      </c>
      <c r="E111" s="26"/>
      <c r="F111" s="18">
        <v>1</v>
      </c>
      <c r="G111" s="18"/>
      <c r="H111" s="18" t="s">
        <v>14</v>
      </c>
      <c r="I111" s="71" t="s">
        <v>14</v>
      </c>
      <c r="J111" s="71">
        <v>0</v>
      </c>
      <c r="K111" s="71">
        <f>K59+K56</f>
        <v>8</v>
      </c>
      <c r="L111" s="71">
        <v>0</v>
      </c>
      <c r="M111" s="24">
        <f>M59+M56</f>
        <v>1968</v>
      </c>
      <c r="N111" s="18" t="s">
        <v>19</v>
      </c>
      <c r="O111" s="6"/>
    </row>
    <row r="112" spans="1:15" ht="15.75">
      <c r="A112" s="41"/>
      <c r="B112" s="41"/>
      <c r="C112" s="42" t="s">
        <v>14</v>
      </c>
      <c r="D112" s="43" t="s">
        <v>8</v>
      </c>
      <c r="E112" s="43"/>
      <c r="F112" s="42">
        <v>1</v>
      </c>
      <c r="G112" s="42"/>
      <c r="H112" s="42" t="s">
        <v>14</v>
      </c>
      <c r="I112" s="72" t="s">
        <v>14</v>
      </c>
      <c r="J112" s="72" t="s">
        <v>14</v>
      </c>
      <c r="K112" s="72">
        <v>0</v>
      </c>
      <c r="L112" s="72" t="s">
        <v>14</v>
      </c>
      <c r="M112" s="44">
        <v>0</v>
      </c>
      <c r="N112" s="42" t="s">
        <v>20</v>
      </c>
      <c r="O112" s="6"/>
    </row>
    <row r="113" spans="1:15" ht="15.75">
      <c r="A113" s="25"/>
      <c r="B113" s="25"/>
      <c r="C113" s="18" t="s">
        <v>14</v>
      </c>
      <c r="D113" s="26" t="s">
        <v>8</v>
      </c>
      <c r="E113" s="26"/>
      <c r="F113" s="18">
        <v>2</v>
      </c>
      <c r="G113" s="18"/>
      <c r="H113" s="18" t="s">
        <v>14</v>
      </c>
      <c r="I113" s="71" t="s">
        <v>14</v>
      </c>
      <c r="J113" s="71">
        <v>0</v>
      </c>
      <c r="K113" s="71">
        <f>K4+K6+K8+K10+K12+K14+K16+K18+K50+K57+K60+K63</f>
        <v>311</v>
      </c>
      <c r="L113" s="71">
        <v>0</v>
      </c>
      <c r="M113" s="24">
        <f>M4+M6+M8+M10+M12+M14+M16+M18+M50+M57+M60+M63</f>
        <v>134009</v>
      </c>
      <c r="N113" s="18" t="s">
        <v>19</v>
      </c>
      <c r="O113" s="6"/>
    </row>
    <row r="114" spans="1:15" ht="15.75">
      <c r="A114" s="41"/>
      <c r="B114" s="41"/>
      <c r="C114" s="42" t="s">
        <v>14</v>
      </c>
      <c r="D114" s="43" t="s">
        <v>8</v>
      </c>
      <c r="E114" s="43"/>
      <c r="F114" s="42">
        <v>2</v>
      </c>
      <c r="G114" s="42"/>
      <c r="H114" s="42" t="s">
        <v>14</v>
      </c>
      <c r="I114" s="72" t="s">
        <v>14</v>
      </c>
      <c r="J114" s="72" t="s">
        <v>14</v>
      </c>
      <c r="K114" s="72">
        <v>0</v>
      </c>
      <c r="L114" s="72" t="s">
        <v>14</v>
      </c>
      <c r="M114" s="44">
        <v>0</v>
      </c>
      <c r="N114" s="42" t="s">
        <v>20</v>
      </c>
      <c r="O114" s="6"/>
    </row>
    <row r="115" spans="1:15" ht="15.75">
      <c r="A115" s="25"/>
      <c r="B115" s="25"/>
      <c r="C115" s="18" t="s">
        <v>14</v>
      </c>
      <c r="D115" s="26" t="s">
        <v>8</v>
      </c>
      <c r="E115" s="26"/>
      <c r="F115" s="18">
        <v>3</v>
      </c>
      <c r="G115" s="18"/>
      <c r="H115" s="18" t="s">
        <v>14</v>
      </c>
      <c r="I115" s="71" t="s">
        <v>14</v>
      </c>
      <c r="J115" s="71">
        <v>0</v>
      </c>
      <c r="K115" s="71">
        <f>K5+K7+K9+K11+K13+K15+K17+K19+K51+K58+K61</f>
        <v>278</v>
      </c>
      <c r="L115" s="71" t="s">
        <v>14</v>
      </c>
      <c r="M115" s="24">
        <f>M5+M7+M9+M11+M13+M15+M17+M19+M51+M58+M61</f>
        <v>122088</v>
      </c>
      <c r="N115" s="18" t="s">
        <v>19</v>
      </c>
      <c r="O115" s="6"/>
    </row>
    <row r="116" spans="1:15" ht="15.75">
      <c r="A116" s="41"/>
      <c r="B116" s="41"/>
      <c r="C116" s="42" t="s">
        <v>14</v>
      </c>
      <c r="D116" s="43" t="s">
        <v>8</v>
      </c>
      <c r="E116" s="43"/>
      <c r="F116" s="42">
        <v>3</v>
      </c>
      <c r="G116" s="42"/>
      <c r="H116" s="42" t="s">
        <v>14</v>
      </c>
      <c r="I116" s="72" t="s">
        <v>14</v>
      </c>
      <c r="J116" s="72" t="s">
        <v>14</v>
      </c>
      <c r="K116" s="72">
        <v>0</v>
      </c>
      <c r="L116" s="72" t="s">
        <v>14</v>
      </c>
      <c r="M116" s="44">
        <v>0</v>
      </c>
      <c r="N116" s="42" t="s">
        <v>20</v>
      </c>
      <c r="O116" s="6"/>
    </row>
    <row r="117" spans="1:15" ht="15.75">
      <c r="A117" s="25"/>
      <c r="B117" s="25"/>
      <c r="C117" s="18" t="s">
        <v>14</v>
      </c>
      <c r="D117" s="26" t="s">
        <v>8</v>
      </c>
      <c r="E117" s="26"/>
      <c r="F117" s="18">
        <v>4</v>
      </c>
      <c r="G117" s="18"/>
      <c r="H117" s="18" t="s">
        <v>14</v>
      </c>
      <c r="I117" s="71" t="s">
        <v>14</v>
      </c>
      <c r="J117" s="71" t="s">
        <v>14</v>
      </c>
      <c r="K117" s="71">
        <f>K53+K54+K55+K62</f>
        <v>82</v>
      </c>
      <c r="L117" s="71" t="s">
        <v>14</v>
      </c>
      <c r="M117" s="24">
        <f>M53+M54+M55+M62</f>
        <v>20248</v>
      </c>
      <c r="N117" s="18" t="s">
        <v>19</v>
      </c>
      <c r="O117" s="6"/>
    </row>
    <row r="118" spans="1:15" ht="15.75">
      <c r="A118" s="41"/>
      <c r="B118" s="41"/>
      <c r="C118" s="42" t="s">
        <v>14</v>
      </c>
      <c r="D118" s="43" t="s">
        <v>8</v>
      </c>
      <c r="E118" s="43"/>
      <c r="F118" s="42">
        <v>4</v>
      </c>
      <c r="G118" s="42"/>
      <c r="H118" s="42" t="s">
        <v>14</v>
      </c>
      <c r="I118" s="72" t="s">
        <v>14</v>
      </c>
      <c r="J118" s="72" t="s">
        <v>14</v>
      </c>
      <c r="K118" s="72">
        <v>0</v>
      </c>
      <c r="L118" s="72" t="s">
        <v>14</v>
      </c>
      <c r="M118" s="44">
        <v>0</v>
      </c>
      <c r="N118" s="42" t="s">
        <v>20</v>
      </c>
      <c r="O118" s="6"/>
    </row>
    <row r="119" spans="1:15" ht="15.75">
      <c r="A119" s="25"/>
      <c r="B119" s="25"/>
      <c r="C119" s="18" t="s">
        <v>14</v>
      </c>
      <c r="D119" s="26" t="s">
        <v>8</v>
      </c>
      <c r="E119" s="26"/>
      <c r="F119" s="18">
        <v>5</v>
      </c>
      <c r="G119" s="18"/>
      <c r="H119" s="18" t="s">
        <v>14</v>
      </c>
      <c r="I119" s="71" t="s">
        <v>14</v>
      </c>
      <c r="J119" s="71" t="s">
        <v>14</v>
      </c>
      <c r="K119" s="71">
        <f>K20+K22+K27+K29+K34+K39+K42+K64+K68+K78+K86</f>
        <v>575</v>
      </c>
      <c r="L119" s="71" t="s">
        <v>14</v>
      </c>
      <c r="M119" s="24">
        <f>M20+M22+M27+M29+M34+M39+M42+M64+M68+M78+M86</f>
        <v>218199</v>
      </c>
      <c r="N119" s="18" t="s">
        <v>19</v>
      </c>
      <c r="O119" s="6"/>
    </row>
    <row r="120" spans="1:15" ht="15.75">
      <c r="A120" s="41"/>
      <c r="B120" s="41"/>
      <c r="C120" s="42" t="s">
        <v>14</v>
      </c>
      <c r="D120" s="43" t="s">
        <v>8</v>
      </c>
      <c r="E120" s="43"/>
      <c r="F120" s="42">
        <v>5</v>
      </c>
      <c r="G120" s="42"/>
      <c r="H120" s="42" t="s">
        <v>14</v>
      </c>
      <c r="I120" s="72" t="s">
        <v>14</v>
      </c>
      <c r="J120" s="72" t="s">
        <v>14</v>
      </c>
      <c r="K120" s="72">
        <f>K95</f>
        <v>15</v>
      </c>
      <c r="L120" s="72" t="s">
        <v>14</v>
      </c>
      <c r="M120" s="44">
        <f>M95</f>
        <v>1590</v>
      </c>
      <c r="N120" s="42" t="s">
        <v>20</v>
      </c>
      <c r="O120" s="6"/>
    </row>
    <row r="121" spans="1:15" ht="15.75">
      <c r="A121" s="25"/>
      <c r="B121" s="25"/>
      <c r="C121" s="18" t="s">
        <v>14</v>
      </c>
      <c r="D121" s="26" t="s">
        <v>8</v>
      </c>
      <c r="E121" s="26"/>
      <c r="F121" s="18">
        <v>6</v>
      </c>
      <c r="G121" s="18"/>
      <c r="H121" s="18" t="s">
        <v>14</v>
      </c>
      <c r="I121" s="71" t="s">
        <v>14</v>
      </c>
      <c r="J121" s="71" t="s">
        <v>14</v>
      </c>
      <c r="K121" s="71">
        <f>K23+K26+K28+K30+K35+K37+K40+K65+K69+K83+K84+K85+K99</f>
        <v>356</v>
      </c>
      <c r="L121" s="71" t="s">
        <v>14</v>
      </c>
      <c r="M121" s="24">
        <f>M23+M26+M28+M30+M35+M37+M40+M65+M69+M83+M84+M85+M99</f>
        <v>157448</v>
      </c>
      <c r="N121" s="18" t="s">
        <v>19</v>
      </c>
      <c r="O121" s="6"/>
    </row>
    <row r="122" spans="1:15" ht="15.75">
      <c r="A122" s="41"/>
      <c r="B122" s="41"/>
      <c r="C122" s="42" t="s">
        <v>14</v>
      </c>
      <c r="D122" s="43" t="s">
        <v>8</v>
      </c>
      <c r="E122" s="43"/>
      <c r="F122" s="42">
        <v>6</v>
      </c>
      <c r="G122" s="42"/>
      <c r="H122" s="42" t="s">
        <v>14</v>
      </c>
      <c r="I122" s="72" t="s">
        <v>14</v>
      </c>
      <c r="J122" s="72" t="s">
        <v>14</v>
      </c>
      <c r="K122" s="72">
        <f>K36+K96</f>
        <v>45</v>
      </c>
      <c r="L122" s="72" t="s">
        <v>14</v>
      </c>
      <c r="M122" s="44">
        <f>M36+M96</f>
        <v>16155</v>
      </c>
      <c r="N122" s="42" t="s">
        <v>20</v>
      </c>
      <c r="O122" s="6"/>
    </row>
    <row r="123" spans="1:15" ht="15.75">
      <c r="A123" s="25"/>
      <c r="B123" s="25"/>
      <c r="C123" s="18" t="s">
        <v>14</v>
      </c>
      <c r="D123" s="26" t="s">
        <v>8</v>
      </c>
      <c r="E123" s="26"/>
      <c r="F123" s="18">
        <v>7</v>
      </c>
      <c r="G123" s="18"/>
      <c r="H123" s="18" t="s">
        <v>14</v>
      </c>
      <c r="I123" s="71" t="s">
        <v>14</v>
      </c>
      <c r="J123" s="71" t="s">
        <v>14</v>
      </c>
      <c r="K123" s="71">
        <f>K70+K75+K100</f>
        <v>23</v>
      </c>
      <c r="L123" s="71" t="s">
        <v>14</v>
      </c>
      <c r="M123" s="24">
        <f>M70+M75+M100</f>
        <v>3038</v>
      </c>
      <c r="N123" s="18" t="s">
        <v>19</v>
      </c>
      <c r="O123" s="6"/>
    </row>
    <row r="124" spans="1:15" ht="15.75">
      <c r="A124" s="41"/>
      <c r="B124" s="41"/>
      <c r="C124" s="42" t="s">
        <v>14</v>
      </c>
      <c r="D124" s="43" t="s">
        <v>8</v>
      </c>
      <c r="E124" s="43"/>
      <c r="F124" s="42">
        <v>7</v>
      </c>
      <c r="G124" s="42"/>
      <c r="H124" s="42" t="s">
        <v>14</v>
      </c>
      <c r="I124" s="72" t="s">
        <v>14</v>
      </c>
      <c r="J124" s="72" t="s">
        <v>14</v>
      </c>
      <c r="K124" s="72">
        <f>K24+K97</f>
        <v>103</v>
      </c>
      <c r="L124" s="72" t="s">
        <v>14</v>
      </c>
      <c r="M124" s="44">
        <f>M24+M97</f>
        <v>61166</v>
      </c>
      <c r="N124" s="42" t="s">
        <v>20</v>
      </c>
      <c r="O124" s="6"/>
    </row>
    <row r="125" spans="1:15" ht="15.75">
      <c r="A125" s="25"/>
      <c r="B125" s="25"/>
      <c r="C125" s="18" t="s">
        <v>14</v>
      </c>
      <c r="D125" s="26" t="s">
        <v>8</v>
      </c>
      <c r="E125" s="26"/>
      <c r="F125" s="18">
        <v>8</v>
      </c>
      <c r="G125" s="18"/>
      <c r="H125" s="18" t="s">
        <v>14</v>
      </c>
      <c r="I125" s="71" t="s">
        <v>14</v>
      </c>
      <c r="J125" s="71" t="s">
        <v>14</v>
      </c>
      <c r="K125" s="71">
        <f>K21+K38+K71+K76+K79+K101</f>
        <v>87</v>
      </c>
      <c r="L125" s="71" t="s">
        <v>14</v>
      </c>
      <c r="M125" s="24">
        <f>M21+M38+M71+M76+M79+M101</f>
        <v>22397</v>
      </c>
      <c r="N125" s="18" t="s">
        <v>19</v>
      </c>
      <c r="O125" s="6"/>
    </row>
    <row r="126" spans="1:15" ht="15.75">
      <c r="A126" s="41"/>
      <c r="B126" s="41"/>
      <c r="C126" s="42" t="s">
        <v>14</v>
      </c>
      <c r="D126" s="43" t="s">
        <v>8</v>
      </c>
      <c r="E126" s="43"/>
      <c r="F126" s="42">
        <v>8</v>
      </c>
      <c r="G126" s="42"/>
      <c r="H126" s="42" t="s">
        <v>14</v>
      </c>
      <c r="I126" s="72" t="s">
        <v>14</v>
      </c>
      <c r="J126" s="72" t="s">
        <v>14</v>
      </c>
      <c r="K126" s="72">
        <f>K25+K32+K98</f>
        <v>135</v>
      </c>
      <c r="L126" s="72" t="s">
        <v>14</v>
      </c>
      <c r="M126" s="44">
        <f>M25+M32+M98</f>
        <v>45285</v>
      </c>
      <c r="N126" s="42" t="s">
        <v>20</v>
      </c>
      <c r="O126" s="6"/>
    </row>
    <row r="127" spans="1:15" ht="15.75">
      <c r="A127" s="25"/>
      <c r="B127" s="25"/>
      <c r="C127" s="18" t="s">
        <v>14</v>
      </c>
      <c r="D127" s="26" t="s">
        <v>8</v>
      </c>
      <c r="E127" s="26"/>
      <c r="F127" s="18">
        <v>9</v>
      </c>
      <c r="G127" s="18"/>
      <c r="H127" s="18" t="s">
        <v>14</v>
      </c>
      <c r="I127" s="71" t="s">
        <v>14</v>
      </c>
      <c r="J127" s="71" t="s">
        <v>14</v>
      </c>
      <c r="K127" s="71">
        <f>K41+K66+K72+K102</f>
        <v>53</v>
      </c>
      <c r="L127" s="71" t="s">
        <v>14</v>
      </c>
      <c r="M127" s="24">
        <f>M41+M66+M72+M102</f>
        <v>12967</v>
      </c>
      <c r="N127" s="18" t="s">
        <v>19</v>
      </c>
      <c r="O127" s="6"/>
    </row>
    <row r="128" spans="1:15" ht="15.75">
      <c r="A128" s="41"/>
      <c r="B128" s="41"/>
      <c r="C128" s="42" t="s">
        <v>14</v>
      </c>
      <c r="D128" s="43" t="s">
        <v>8</v>
      </c>
      <c r="E128" s="43"/>
      <c r="F128" s="42">
        <v>9</v>
      </c>
      <c r="G128" s="42"/>
      <c r="H128" s="42" t="s">
        <v>14</v>
      </c>
      <c r="I128" s="72" t="s">
        <v>14</v>
      </c>
      <c r="J128" s="72" t="s">
        <v>14</v>
      </c>
      <c r="K128" s="113">
        <f>K31+K33+K91+K92+K93+K94+K103</f>
        <v>215</v>
      </c>
      <c r="L128" s="72" t="s">
        <v>14</v>
      </c>
      <c r="M128" s="44">
        <f>M31+M33+M91+M92+M93+M94+M103</f>
        <v>51655</v>
      </c>
      <c r="N128" s="42" t="s">
        <v>20</v>
      </c>
      <c r="O128" s="6"/>
    </row>
    <row r="129" spans="1:15" ht="15.75">
      <c r="A129" s="25"/>
      <c r="B129" s="25"/>
      <c r="C129" s="18" t="s">
        <v>14</v>
      </c>
      <c r="D129" s="26" t="s">
        <v>8</v>
      </c>
      <c r="E129" s="26"/>
      <c r="F129" s="18">
        <v>10</v>
      </c>
      <c r="G129" s="18"/>
      <c r="H129" s="18" t="s">
        <v>14</v>
      </c>
      <c r="I129" s="71" t="s">
        <v>14</v>
      </c>
      <c r="J129" s="71" t="s">
        <v>14</v>
      </c>
      <c r="K129" s="71">
        <f>K48+K67+K73+K80+K82+K87</f>
        <v>47</v>
      </c>
      <c r="L129" s="71" t="s">
        <v>14</v>
      </c>
      <c r="M129" s="24">
        <f>M48+M67+M73+M80+M82+M87</f>
        <v>15285</v>
      </c>
      <c r="N129" s="18" t="s">
        <v>19</v>
      </c>
      <c r="O129" s="6"/>
    </row>
    <row r="130" spans="1:15" ht="15.75">
      <c r="A130" s="41"/>
      <c r="B130" s="41"/>
      <c r="C130" s="42" t="s">
        <v>14</v>
      </c>
      <c r="D130" s="43" t="s">
        <v>8</v>
      </c>
      <c r="E130" s="43"/>
      <c r="F130" s="42">
        <v>10</v>
      </c>
      <c r="G130" s="42"/>
      <c r="H130" s="42" t="s">
        <v>14</v>
      </c>
      <c r="I130" s="72" t="s">
        <v>14</v>
      </c>
      <c r="J130" s="72" t="s">
        <v>14</v>
      </c>
      <c r="K130" s="72">
        <f>K44+K81+K88+K89</f>
        <v>134</v>
      </c>
      <c r="L130" s="72" t="s">
        <v>14</v>
      </c>
      <c r="M130" s="44">
        <f>M89+M88+M81+M44</f>
        <v>43609</v>
      </c>
      <c r="N130" s="42" t="s">
        <v>20</v>
      </c>
      <c r="O130" s="6"/>
    </row>
    <row r="131" spans="1:15" ht="15.75">
      <c r="A131" s="25"/>
      <c r="B131" s="25"/>
      <c r="C131" s="18" t="s">
        <v>14</v>
      </c>
      <c r="D131" s="26" t="s">
        <v>8</v>
      </c>
      <c r="E131" s="26"/>
      <c r="F131" s="18">
        <v>11</v>
      </c>
      <c r="G131" s="18"/>
      <c r="H131" s="18" t="s">
        <v>14</v>
      </c>
      <c r="I131" s="71" t="s">
        <v>14</v>
      </c>
      <c r="J131" s="71" t="s">
        <v>14</v>
      </c>
      <c r="K131" s="71">
        <f>K43+K45+K46+K47+K49+K74+K77</f>
        <v>158</v>
      </c>
      <c r="L131" s="71" t="s">
        <v>14</v>
      </c>
      <c r="M131" s="24">
        <f>M43+M45+M46+M47+M49+M74+M77</f>
        <v>64062</v>
      </c>
      <c r="N131" s="18" t="s">
        <v>19</v>
      </c>
      <c r="O131" s="6"/>
    </row>
    <row r="132" spans="1:15" ht="15.75">
      <c r="A132" s="41"/>
      <c r="B132" s="41"/>
      <c r="C132" s="42" t="s">
        <v>14</v>
      </c>
      <c r="D132" s="43" t="s">
        <v>8</v>
      </c>
      <c r="E132" s="43"/>
      <c r="F132" s="42">
        <v>11</v>
      </c>
      <c r="G132" s="42"/>
      <c r="H132" s="42" t="s">
        <v>14</v>
      </c>
      <c r="I132" s="72" t="s">
        <v>14</v>
      </c>
      <c r="J132" s="72" t="s">
        <v>14</v>
      </c>
      <c r="K132" s="72">
        <f>K52+K90</f>
        <v>13</v>
      </c>
      <c r="L132" s="72" t="s">
        <v>14</v>
      </c>
      <c r="M132" s="44">
        <f>M52</f>
        <v>2776</v>
      </c>
      <c r="N132" s="42" t="s">
        <v>20</v>
      </c>
      <c r="O132" s="6"/>
    </row>
    <row r="133" spans="1:15" ht="15.75">
      <c r="A133" s="45"/>
      <c r="B133" s="45"/>
      <c r="C133" s="46" t="s">
        <v>14</v>
      </c>
      <c r="D133" s="47" t="s">
        <v>8</v>
      </c>
      <c r="E133" s="47"/>
      <c r="F133" s="46" t="s">
        <v>8</v>
      </c>
      <c r="G133" s="46"/>
      <c r="H133" s="46" t="s">
        <v>14</v>
      </c>
      <c r="I133" s="73" t="s">
        <v>14</v>
      </c>
      <c r="J133" s="73" t="s">
        <v>14</v>
      </c>
      <c r="K133" s="73">
        <f>K131+K129+K127+K125+K123+K121+K119+K117+K115+K113+K111</f>
        <v>1978</v>
      </c>
      <c r="L133" s="73" t="s">
        <v>14</v>
      </c>
      <c r="M133" s="48">
        <f>M131+M129+M127+M125+M123+M121+M119+M117+M115+M113+M111</f>
        <v>771709</v>
      </c>
      <c r="N133" s="46" t="s">
        <v>19</v>
      </c>
      <c r="O133" s="6"/>
    </row>
    <row r="134" spans="1:15" ht="15.75">
      <c r="A134" s="45"/>
      <c r="B134" s="45"/>
      <c r="C134" s="46" t="s">
        <v>14</v>
      </c>
      <c r="D134" s="47" t="s">
        <v>8</v>
      </c>
      <c r="E134" s="47"/>
      <c r="F134" s="46" t="s">
        <v>8</v>
      </c>
      <c r="G134" s="46"/>
      <c r="H134" s="46" t="s">
        <v>14</v>
      </c>
      <c r="I134" s="73" t="s">
        <v>14</v>
      </c>
      <c r="J134" s="73" t="s">
        <v>14</v>
      </c>
      <c r="K134" s="73">
        <f>K132+K130+K128+K126+K124+K122+K120+K118+K116+K114+K112</f>
        <v>660</v>
      </c>
      <c r="L134" s="73" t="s">
        <v>14</v>
      </c>
      <c r="M134" s="48">
        <f>M132+M130+M128+M126+M124+M122+M120+M118+M116+M114+M112</f>
        <v>222236</v>
      </c>
      <c r="N134" s="46" t="s">
        <v>20</v>
      </c>
      <c r="O134" s="6"/>
    </row>
    <row r="135" spans="1:15" ht="15.75">
      <c r="A135" s="51"/>
      <c r="B135" s="51"/>
      <c r="C135" s="49" t="s">
        <v>14</v>
      </c>
      <c r="D135" s="47" t="s">
        <v>15</v>
      </c>
      <c r="E135" s="47"/>
      <c r="F135" s="49" t="s">
        <v>15</v>
      </c>
      <c r="G135" s="49"/>
      <c r="H135" s="49" t="s">
        <v>14</v>
      </c>
      <c r="I135" s="74" t="s">
        <v>14</v>
      </c>
      <c r="J135" s="74" t="s">
        <v>14</v>
      </c>
      <c r="K135" s="74">
        <f>K133+K134</f>
        <v>2638</v>
      </c>
      <c r="L135" s="74" t="s">
        <v>14</v>
      </c>
      <c r="M135" s="50">
        <f>M133+M134</f>
        <v>993945</v>
      </c>
      <c r="N135" s="49" t="s">
        <v>16</v>
      </c>
      <c r="O135" s="6"/>
    </row>
    <row r="145" spans="4:14" ht="12.75">
      <c r="D145" s="110" t="s">
        <v>231</v>
      </c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</row>
  </sheetData>
  <sheetProtection/>
  <autoFilter ref="A3:N134"/>
  <mergeCells count="3">
    <mergeCell ref="A1:N1"/>
    <mergeCell ref="A2:K2"/>
    <mergeCell ref="D145:N145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velichenko</dc:creator>
  <cp:keywords/>
  <dc:description/>
  <cp:lastModifiedBy>user</cp:lastModifiedBy>
  <cp:lastPrinted>2015-02-19T05:44:27Z</cp:lastPrinted>
  <dcterms:created xsi:type="dcterms:W3CDTF">2013-01-31T05:37:40Z</dcterms:created>
  <dcterms:modified xsi:type="dcterms:W3CDTF">2015-02-27T06:01:24Z</dcterms:modified>
  <cp:category/>
  <cp:version/>
  <cp:contentType/>
  <cp:contentStatus/>
</cp:coreProperties>
</file>