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<sst xmlns="http://schemas.openxmlformats.org/spreadsheetml/2006/main" count="429" uniqueCount="297">
  <si>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</si>
  <si>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</si>
  <si>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</si>
  <si>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</si>
  <si>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</si>
  <si>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</si>
  <si>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</si>
  <si>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</si>
  <si>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</si>
  <si>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</si>
  <si>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</si>
  <si>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</si>
  <si>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</si>
  <si>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</si>
  <si>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</si>
  <si>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</si>
  <si>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</si>
  <si>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</si>
  <si>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</si>
  <si>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</si>
  <si>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</si>
  <si>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</si>
  <si>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</si>
  <si>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</si>
  <si>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</si>
  <si>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</si>
  <si>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</si>
  <si>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</si>
  <si>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</si>
  <si>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</si>
  <si>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</si>
  <si>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</si>
  <si>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</si>
  <si>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</si>
  <si>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</si>
  <si>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</si>
  <si>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</si>
  <si>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</si>
  <si>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</si>
  <si>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</si>
  <si>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</si>
  <si>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</si>
  <si>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</si>
  <si>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</si>
  <si>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</si>
  <si>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</si>
  <si>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</si>
  <si>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</si>
  <si>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</si>
  <si>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</si>
  <si>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</si>
  <si>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</si>
  <si>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</si>
  <si>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</si>
  <si>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</si>
  <si>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</si>
  <si>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</si>
  <si>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</si>
  <si>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</si>
  <si>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</si>
  <si>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</si>
  <si>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</si>
  <si>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</si>
  <si>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</si>
  <si>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</si>
  <si>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</si>
  <si>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</si>
  <si>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</si>
  <si>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</si>
  <si>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</si>
  <si>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</si>
  <si>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</si>
  <si>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</si>
  <si>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</si>
  <si>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</si>
  <si>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</si>
  <si>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</si>
  <si>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</si>
  <si>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</si>
  <si>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</si>
  <si>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</si>
  <si>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</si>
  <si>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</si>
  <si>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</si>
  <si>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</si>
  <si>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</si>
  <si>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</si>
  <si>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</si>
  <si>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</si>
  <si>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</si>
  <si>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</si>
  <si>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</si>
  <si>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</si>
  <si>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</si>
  <si>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</si>
  <si>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</si>
  <si>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</si>
  <si>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</si>
  <si>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</si>
  <si>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</si>
  <si>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</si>
  <si>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</si>
  <si>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</si>
  <si>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</si>
  <si>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</si>
  <si>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</si>
  <si>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</si>
  <si>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</si>
  <si>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</si>
  <si>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</si>
  <si>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</si>
  <si>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</si>
  <si>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</si>
  <si>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</si>
  <si>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</si>
  <si>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</si>
  <si>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</si>
  <si>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</si>
  <si>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</si>
  <si>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</si>
  <si>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</si>
  <si>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</si>
  <si>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</si>
  <si>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</si>
  <si>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</si>
  <si>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</si>
  <si>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</si>
  <si>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</si>
  <si>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</si>
  <si>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</si>
  <si>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</si>
  <si>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</si>
  <si>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</si>
  <si>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</si>
  <si>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</si>
  <si>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</si>
  <si>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</si>
  <si>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</si>
  <si>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</si>
  <si>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</si>
  <si>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</si>
  <si>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</si>
  <si>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</si>
  <si>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</si>
  <si>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</si>
  <si>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</si>
  <si>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</si>
  <si>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</si>
  <si>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</si>
  <si>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</si>
  <si>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</si>
  <si>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</si>
  <si>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</si>
  <si>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</si>
  <si>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</si>
  <si>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</si>
  <si>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</si>
  <si>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</si>
  <si>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</si>
  <si>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</si>
  <si>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</si>
  <si>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</si>
  <si>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</si>
  <si>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</si>
  <si>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</si>
  <si>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</si>
  <si>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</si>
  <si>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</si>
  <si>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</si>
  <si>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</si>
  <si>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</si>
  <si>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</si>
  <si>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</si>
  <si>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</si>
  <si>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</si>
  <si>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</si>
  <si>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</si>
  <si>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</si>
  <si>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</si>
  <si>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</si>
  <si>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</si>
  <si>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</si>
  <si>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</si>
  <si>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</si>
  <si>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</si>
  <si>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</si>
  <si>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</si>
  <si>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</si>
  <si>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</si>
  <si>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</si>
  <si>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</si>
  <si>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</si>
  <si>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</si>
  <si>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</si>
  <si>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</si>
  <si>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</si>
  <si>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</si>
  <si>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</si>
  <si>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</si>
  <si>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42044299</t>
  </si>
  <si>
    <t>БОУ г. Омска "Гимназия № 117"</t>
  </si>
  <si>
    <t>импортировано</t>
  </si>
  <si>
    <t>01 января 2014 г.</t>
  </si>
  <si>
    <t>ГОД</t>
  </si>
  <si>
    <t>01.01.2014</t>
  </si>
  <si>
    <t>Чистое поступление иных финансовых активов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</si>
  <si>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</si>
  <si>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</si>
  <si>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</si>
  <si>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</si>
  <si>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</si>
  <si>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</si>
  <si>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переоценки активов</t>
  </si>
  <si>
    <t>доходы от реализации нефинансовых активов</t>
  </si>
  <si>
    <t>по бюджетным инвестициям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</si>
  <si>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</si>
  <si>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</si>
  <si>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средств учреждений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</si>
  <si>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</si>
  <si>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</si>
  <si>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</si>
  <si>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</si>
  <si>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</si>
  <si>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</si>
  <si>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</si>
  <si>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</si>
  <si>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</si>
  <si>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</si>
  <si>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</si>
  <si>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</si>
  <si>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</si>
  <si>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</si>
  <si>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</si>
  <si>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</si>
  <si>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</si>
  <si>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</si>
  <si>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</si>
  <si>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</si>
  <si>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</si>
  <si>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</si>
  <si>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</si>
  <si>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уменьшение стоимости непроизведенных активов</t>
  </si>
  <si>
    <t>увеличение дебиторской задолженности</t>
  </si>
  <si>
    <t>обслуживание долговых обязательств перед резидентами</t>
  </si>
  <si>
    <t>доходы от реализации активов</t>
  </si>
  <si>
    <t>по субсидиям на иные цели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</si>
  <si>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</si>
  <si>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</si>
  <si>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</si>
  <si>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</si>
  <si>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</si>
  <si>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</si>
  <si>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</si>
  <si>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</si>
  <si>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</si>
  <si>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</si>
  <si>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уменьшение стоимости основных средств</t>
  </si>
  <si>
    <t>уменьшение затрат</t>
  </si>
  <si>
    <t>поступление средств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</si>
  <si>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</si>
  <si>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</si>
  <si>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</si>
  <si>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нерезедентами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</si>
  <si>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</si>
  <si>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</si>
  <si>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</si>
  <si>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</si>
  <si>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</si>
  <si>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</si>
  <si>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чрезвычайные 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</si>
  <si>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</si>
  <si>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</si>
  <si>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</si>
  <si>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</si>
  <si>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</si>
  <si>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</si>
  <si>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материальных запасов</t>
  </si>
  <si>
    <t>Чистое увеличение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</si>
  <si>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</si>
  <si>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</si>
  <si>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</si>
  <si>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</si>
  <si>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</si>
  <si>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</si>
  <si>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</si>
  <si>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</si>
  <si>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нематериальных активов</t>
  </si>
  <si>
    <t>Чистое поступление ценных бумаг, кроме акций</t>
  </si>
  <si>
    <t>заработная плата</t>
  </si>
  <si>
    <t>услуги связи</t>
  </si>
  <si>
    <t>Безвозмездные  поступления от бюджетов</t>
  </si>
  <si>
    <t>по субсидии на выполнение государственного (муниципального) задания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</si>
  <si>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</si>
  <si>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</si>
  <si>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</si>
  <si>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стр.360+стр.370)</t>
  </si>
  <si>
    <t>увеличение стоимости нематериальных активов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</si>
</sst>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6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6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10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2" borderId="44" xfId="0" applyNumberFormat="1" applyFont="1" applyFill="1" applyBorder="1" applyAlignment="1">
      <alignment horizontal="right"/>
    </xf>
    <xf numFmtId="164" fontId="2" fillId="20" borderId="44" xfId="0" applyNumberFormat="1" applyFont="1" applyFill="1" applyBorder="1" applyAlignment="1">
      <alignment horizontal="right"/>
    </xf>
    <xf numFmtId="164" fontId="2" fillId="4" borderId="45" xfId="0" applyNumberFormat="1" applyFont="1" applyFill="1" applyBorder="1" applyAlignment="1">
      <alignment horizontal="right"/>
    </xf>
    <xf numFmtId="164" fontId="2" fillId="20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0" borderId="20" xfId="0" applyNumberFormat="1" applyFont="1" applyFill="1" applyBorder="1" applyAlignment="1">
      <alignment horizontal="right"/>
    </xf>
    <xf numFmtId="164" fontId="2" fillId="4" borderId="4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0" borderId="15" xfId="0" applyNumberFormat="1" applyFont="1" applyFill="1" applyBorder="1" applyAlignment="1">
      <alignment horizontal="right"/>
    </xf>
    <xf numFmtId="164" fontId="2" fillId="20" borderId="17" xfId="0" applyNumberFormat="1" applyFont="1" applyFill="1" applyBorder="1" applyAlignment="1">
      <alignment horizontal="right"/>
    </xf>
    <xf numFmtId="164" fontId="2" fillId="20" borderId="18" xfId="0" applyNumberFormat="1" applyFont="1" applyFill="1" applyBorder="1" applyAlignment="1">
      <alignment horizontal="right"/>
    </xf>
    <xf numFmtId="164" fontId="2" fillId="20" borderId="48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4" borderId="49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>
      <alignment horizontal="right"/>
    </xf>
    <xf numFmtId="164" fontId="2" fillId="20" borderId="14" xfId="0" applyNumberFormat="1" applyFont="1" applyFill="1" applyBorder="1" applyAlignment="1" applyProtection="1">
      <alignment horizontal="right"/>
      <protection locked="0"/>
    </xf>
    <xf numFmtId="164" fontId="2" fillId="20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0" borderId="32" xfId="0" applyNumberFormat="1" applyFont="1" applyFill="1" applyBorder="1" applyAlignment="1">
      <alignment horizontal="right"/>
    </xf>
    <xf numFmtId="164" fontId="2" fillId="22" borderId="28" xfId="0" applyNumberFormat="1" applyFont="1" applyFill="1" applyBorder="1" applyAlignment="1">
      <alignment horizontal="right"/>
    </xf>
    <xf numFmtId="164" fontId="2" fillId="20" borderId="28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0" borderId="10" xfId="0" applyNumberFormat="1" applyFont="1" applyFill="1" applyBorder="1" applyAlignment="1">
      <alignment horizontal="right"/>
    </xf>
    <xf numFmtId="164" fontId="2" fillId="4" borderId="50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 applyProtection="1">
      <alignment horizontal="right"/>
      <protection/>
    </xf>
    <xf numFmtId="164" fontId="2" fillId="8" borderId="32" xfId="0" applyNumberFormat="1" applyFont="1" applyFill="1" applyBorder="1" applyAlignment="1">
      <alignment horizontal="right"/>
    </xf>
    <xf numFmtId="164" fontId="2" fillId="7" borderId="32" xfId="0" applyNumberFormat="1" applyFont="1" applyFill="1" applyBorder="1" applyAlignment="1">
      <alignment horizontal="right"/>
    </xf>
    <xf numFmtId="164" fontId="2" fillId="22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7" borderId="52" xfId="0" applyNumberFormat="1" applyFont="1" applyFill="1" applyBorder="1" applyAlignment="1">
      <alignment horizontal="right"/>
    </xf>
    <xf numFmtId="164" fontId="2" fillId="22" borderId="15" xfId="0" applyNumberFormat="1" applyFont="1" applyFill="1" applyBorder="1" applyAlignment="1">
      <alignment horizontal="right"/>
    </xf>
    <xf numFmtId="164" fontId="2" fillId="20" borderId="47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64" fontId="2" fillId="20" borderId="24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8" customWidth="1"/>
    <col min="2" max="3" width="5.75390625" style="38" customWidth="1"/>
    <col min="4" max="5" width="16.75390625" style="38" customWidth="1"/>
    <col min="6" max="7" width="16.75390625" style="37" customWidth="1"/>
    <col min="8" max="8" width="0" style="2" hidden="1" customWidth="1"/>
    <col min="9" max="16384" width="9.125" style="2" customWidth="1"/>
  </cols>
  <sheetData>
    <row r="1" spans="1:7" ht="16.5" thickBot="1">
      <c r="A1" s="149" t="s">
        <v>0</v>
      </c>
      <c r="B1" s="150"/>
      <c r="C1" s="150"/>
      <c r="D1" s="150"/>
      <c r="E1" s="150"/>
      <c r="F1" s="151"/>
      <c r="G1" s="1" t="s">
        <v>1</v>
      </c>
    </row>
    <row r="2" spans="1:8" ht="15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ht="15">
      <c r="A3" s="5"/>
      <c r="B3" s="4" t="s">
        <v>182</v>
      </c>
      <c r="C3" s="155" t="s">
        <v>202</v>
      </c>
      <c r="D3" s="155"/>
      <c r="E3" s="4"/>
      <c r="F3" s="9" t="s">
        <v>177</v>
      </c>
      <c r="G3" s="146">
        <v>41640</v>
      </c>
      <c r="H3" s="2">
        <v>500</v>
      </c>
    </row>
    <row r="4" spans="1:8" ht="15">
      <c r="A4" s="7" t="s">
        <v>183</v>
      </c>
      <c r="B4" s="157" t="s">
        <v>200</v>
      </c>
      <c r="C4" s="157"/>
      <c r="D4" s="157"/>
      <c r="E4" s="157"/>
      <c r="F4" s="9" t="s">
        <v>178</v>
      </c>
      <c r="G4" s="145" t="s">
        <v>199</v>
      </c>
      <c r="H4" s="2" t="s">
        <v>204</v>
      </c>
    </row>
    <row r="5" spans="1:7" ht="14.25" customHeight="1">
      <c r="A5" s="7" t="s">
        <v>184</v>
      </c>
      <c r="B5" s="158"/>
      <c r="C5" s="158"/>
      <c r="D5" s="158"/>
      <c r="E5" s="158"/>
      <c r="F5" s="9"/>
      <c r="G5" s="6"/>
    </row>
    <row r="6" spans="1:8" ht="15.75" customHeight="1">
      <c r="A6" s="7" t="s">
        <v>185</v>
      </c>
      <c r="B6" s="158"/>
      <c r="C6" s="158"/>
      <c r="D6" s="158"/>
      <c r="E6" s="158"/>
      <c r="F6" s="9" t="s">
        <v>179</v>
      </c>
      <c r="G6" s="144"/>
      <c r="H6" s="2">
        <v>3</v>
      </c>
    </row>
    <row r="7" spans="2:7" ht="15.75" customHeight="1">
      <c r="B7" s="156"/>
      <c r="C7" s="156"/>
      <c r="D7" s="156"/>
      <c r="E7" s="156"/>
      <c r="F7" s="9" t="s">
        <v>178</v>
      </c>
      <c r="G7" s="145"/>
    </row>
    <row r="8" spans="1:8" ht="10.5" customHeight="1">
      <c r="A8" s="7" t="s">
        <v>186</v>
      </c>
      <c r="B8" s="157"/>
      <c r="C8" s="157"/>
      <c r="D8" s="157"/>
      <c r="E8" s="157"/>
      <c r="F8" s="9" t="s">
        <v>180</v>
      </c>
      <c r="G8" s="145"/>
      <c r="H8" s="2">
        <v>5501039946</v>
      </c>
    </row>
    <row r="9" spans="1:8" ht="19.5" customHeight="1">
      <c r="A9" s="11" t="s">
        <v>3</v>
      </c>
      <c r="B9"/>
      <c r="C9" s="8"/>
      <c r="D9" s="12"/>
      <c r="E9" s="12"/>
      <c r="F9" s="9"/>
      <c r="G9" s="10"/>
      <c r="H9" s="2" t="s">
        <v>203</v>
      </c>
    </row>
    <row r="10" spans="1:7" ht="15.75" thickBot="1">
      <c r="A10" s="5" t="s">
        <v>4</v>
      </c>
      <c r="B10"/>
      <c r="C10" s="8"/>
      <c r="D10" s="12"/>
      <c r="E10" s="12"/>
      <c r="F10" s="9" t="s">
        <v>181</v>
      </c>
      <c r="G10" s="13">
        <v>383</v>
      </c>
    </row>
    <row r="11" spans="1:7" ht="9" customHeight="1">
      <c r="A11" s="12"/>
      <c r="B11" s="12"/>
      <c r="C11" s="12"/>
      <c r="D11" s="12"/>
      <c r="E11" s="12"/>
      <c r="F11" s="12"/>
      <c r="G11" s="12"/>
    </row>
    <row r="12" spans="1:7" s="4" customFormat="1" ht="12" customHeight="1">
      <c r="A12" s="14"/>
      <c r="B12" s="15" t="s">
        <v>5</v>
      </c>
      <c r="C12" s="152" t="s">
        <v>6</v>
      </c>
      <c r="D12" s="16" t="s">
        <v>7</v>
      </c>
      <c r="E12" s="16" t="s">
        <v>7</v>
      </c>
      <c r="F12" s="17" t="s">
        <v>8</v>
      </c>
      <c r="G12" s="18"/>
    </row>
    <row r="13" spans="1:7" s="4" customFormat="1" ht="12" customHeight="1">
      <c r="A13" s="19" t="s">
        <v>9</v>
      </c>
      <c r="B13" s="20" t="s">
        <v>10</v>
      </c>
      <c r="C13" s="153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7" s="4" customFormat="1" ht="12" customHeight="1">
      <c r="A14" s="24"/>
      <c r="B14" s="20" t="s">
        <v>15</v>
      </c>
      <c r="C14" s="154"/>
      <c r="D14" s="25" t="s">
        <v>16</v>
      </c>
      <c r="E14" s="21" t="s">
        <v>17</v>
      </c>
      <c r="F14" s="22" t="s">
        <v>18</v>
      </c>
      <c r="G14" s="23"/>
    </row>
    <row r="15" spans="1:7" s="4" customFormat="1" ht="12" customHeight="1" thickBot="1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7" s="4" customFormat="1" ht="24">
      <c r="A16" s="43" t="s">
        <v>235</v>
      </c>
      <c r="B16" s="44" t="s">
        <v>21</v>
      </c>
      <c r="C16" s="45" t="s">
        <v>22</v>
      </c>
      <c r="D16" s="102">
        <f>D17+D18+D19+D20+D24+D32+D38</f>
        <v>2488171.04</v>
      </c>
      <c r="E16" s="102">
        <f>E17+E18+E19+E20+E24+E32+E38</f>
        <v>33328794.7</v>
      </c>
      <c r="F16" s="103"/>
      <c r="G16" s="104">
        <f>SUM(D16:F16)</f>
        <v>35816965.74</v>
      </c>
    </row>
    <row r="17" spans="1:7" s="4" customFormat="1" ht="12">
      <c r="A17" s="46" t="s">
        <v>209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>
      <c r="A18" s="46" t="s">
        <v>210</v>
      </c>
      <c r="B18" s="47" t="s">
        <v>25</v>
      </c>
      <c r="C18" s="48" t="s">
        <v>26</v>
      </c>
      <c r="D18" s="105"/>
      <c r="E18" s="106">
        <v>2901647</v>
      </c>
      <c r="F18" s="107"/>
      <c r="G18" s="108">
        <f>SUM(D18:F18)</f>
        <v>2901647</v>
      </c>
    </row>
    <row r="19" spans="1:7" s="4" customFormat="1" ht="24">
      <c r="A19" s="46" t="s">
        <v>221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>
      <c r="A20" s="46" t="s">
        <v>290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75" customHeight="1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>
      <c r="A22" s="49" t="s">
        <v>211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>
      <c r="A23" s="49" t="s">
        <v>267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>
      <c r="A24" s="46" t="s">
        <v>268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-987458.82</v>
      </c>
      <c r="F24" s="107"/>
      <c r="G24" s="108">
        <f>SUM(D24:F24)</f>
        <v>-987458.82</v>
      </c>
    </row>
    <row r="25" spans="1:7" s="4" customFormat="1" ht="9.75" customHeight="1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>
      <c r="A26" s="49" t="s">
        <v>212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>
      <c r="A27" s="49" t="s">
        <v>244</v>
      </c>
      <c r="B27" s="47" t="s">
        <v>40</v>
      </c>
      <c r="C27" s="48" t="s">
        <v>41</v>
      </c>
      <c r="D27" s="116">
        <f>D29</f>
        <v>0</v>
      </c>
      <c r="E27" s="109">
        <f>E29+E30</f>
        <v>-987458.82</v>
      </c>
      <c r="F27" s="107"/>
      <c r="G27" s="108">
        <f>SUM(D27:F27)</f>
        <v>-987458.82</v>
      </c>
    </row>
    <row r="28" spans="1:7" s="4" customFormat="1" ht="9.75" customHeight="1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>
      <c r="A29" s="49" t="s">
        <v>213</v>
      </c>
      <c r="B29" s="50" t="s">
        <v>43</v>
      </c>
      <c r="C29" s="48" t="s">
        <v>41</v>
      </c>
      <c r="D29" s="106"/>
      <c r="E29" s="106">
        <v>-987458.82</v>
      </c>
      <c r="F29" s="107"/>
      <c r="G29" s="115">
        <f>SUM(D29:F29)</f>
        <v>-987458.82</v>
      </c>
    </row>
    <row r="30" spans="1:7" s="4" customFormat="1" ht="11.25">
      <c r="A30" s="49" t="s">
        <v>236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>
      <c r="A31" s="49" t="s">
        <v>269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>
      <c r="A32" s="51" t="s">
        <v>270</v>
      </c>
      <c r="B32" s="47" t="s">
        <v>22</v>
      </c>
      <c r="C32" s="52" t="s">
        <v>47</v>
      </c>
      <c r="D32" s="116">
        <f>D35+D36</f>
        <v>2488171.04</v>
      </c>
      <c r="E32" s="116">
        <f>E34+E35+E36+E37</f>
        <v>31414606.52</v>
      </c>
      <c r="F32" s="121"/>
      <c r="G32" s="108">
        <f>SUM(D32:F32)</f>
        <v>33902777.56</v>
      </c>
    </row>
    <row r="33" spans="1:7" s="4" customFormat="1" ht="9.75" customHeight="1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>
      <c r="A34" s="39" t="s">
        <v>291</v>
      </c>
      <c r="B34" s="50" t="s">
        <v>48</v>
      </c>
      <c r="C34" s="48" t="s">
        <v>47</v>
      </c>
      <c r="D34" s="114"/>
      <c r="E34" s="106">
        <v>28811097.19</v>
      </c>
      <c r="F34" s="107"/>
      <c r="G34" s="115">
        <f>SUM(D34:F34)</f>
        <v>28811097.19</v>
      </c>
    </row>
    <row r="35" spans="1:7" s="4" customFormat="1" ht="11.25">
      <c r="A35" s="39" t="s">
        <v>245</v>
      </c>
      <c r="B35" s="50" t="s">
        <v>49</v>
      </c>
      <c r="C35" s="48" t="s">
        <v>47</v>
      </c>
      <c r="D35" s="106">
        <v>2488171.04</v>
      </c>
      <c r="E35" s="114"/>
      <c r="F35" s="107"/>
      <c r="G35" s="108">
        <f>SUM(D35:F35)</f>
        <v>2488171.04</v>
      </c>
    </row>
    <row r="36" spans="1:7" s="4" customFormat="1" ht="11.25">
      <c r="A36" s="39" t="s">
        <v>214</v>
      </c>
      <c r="B36" s="50" t="s">
        <v>50</v>
      </c>
      <c r="C36" s="48" t="s">
        <v>47</v>
      </c>
      <c r="D36" s="106"/>
      <c r="E36" s="114"/>
      <c r="F36" s="107"/>
      <c r="G36" s="108">
        <f>SUM(D36:F36)</f>
        <v>0</v>
      </c>
    </row>
    <row r="37" spans="1:7" s="4" customFormat="1" ht="11.25">
      <c r="A37" s="39" t="s">
        <v>237</v>
      </c>
      <c r="B37" s="50" t="s">
        <v>51</v>
      </c>
      <c r="C37" s="48" t="s">
        <v>47</v>
      </c>
      <c r="D37" s="114"/>
      <c r="E37" s="106">
        <v>2603509.33</v>
      </c>
      <c r="F37" s="107"/>
      <c r="G37" s="108">
        <f>SUM(D37:F37)</f>
        <v>2603509.33</v>
      </c>
    </row>
    <row r="38" spans="1:7" s="4" customFormat="1" ht="12.75" thickBot="1">
      <c r="A38" s="51" t="s">
        <v>246</v>
      </c>
      <c r="B38" s="63" t="s">
        <v>52</v>
      </c>
      <c r="C38" s="74" t="s">
        <v>26</v>
      </c>
      <c r="D38" s="147"/>
      <c r="E38" s="143"/>
      <c r="F38" s="128"/>
      <c r="G38" s="129">
        <f>SUM(D38:F38)</f>
        <v>0</v>
      </c>
    </row>
    <row r="39" spans="1:7" s="4" customFormat="1" ht="12" customHeight="1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>
      <c r="A40" s="14"/>
      <c r="B40" s="15" t="s">
        <v>5</v>
      </c>
      <c r="C40" s="152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>
      <c r="A41" s="24" t="s">
        <v>54</v>
      </c>
      <c r="B41" s="20" t="s">
        <v>10</v>
      </c>
      <c r="C41" s="153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>
      <c r="A42" s="24"/>
      <c r="B42" s="20" t="s">
        <v>15</v>
      </c>
      <c r="C42" s="154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>
      <c r="A44" s="43" t="s">
        <v>215</v>
      </c>
      <c r="B44" s="44" t="s">
        <v>30</v>
      </c>
      <c r="C44" s="58" t="s">
        <v>55</v>
      </c>
      <c r="D44" s="122">
        <f>D45+D50+D58+D62+D66+D70+D74+D80+D85</f>
        <v>1277238.57</v>
      </c>
      <c r="E44" s="122">
        <f>E45+E50+E58+E62+E66+E70+E74+E80+E85</f>
        <v>35213158.02</v>
      </c>
      <c r="F44" s="123"/>
      <c r="G44" s="104">
        <f>SUM(D44:F44)</f>
        <v>36490396.59</v>
      </c>
    </row>
    <row r="45" spans="1:7" s="4" customFormat="1" ht="12">
      <c r="A45" s="46" t="s">
        <v>56</v>
      </c>
      <c r="B45" s="47" t="s">
        <v>57</v>
      </c>
      <c r="C45" s="59" t="s">
        <v>58</v>
      </c>
      <c r="D45" s="124">
        <f>SUM(D47:D49)</f>
        <v>35600</v>
      </c>
      <c r="E45" s="124">
        <f>SUM(E47:E49)</f>
        <v>28012145</v>
      </c>
      <c r="F45" s="121"/>
      <c r="G45" s="108">
        <f>SUM(D45:F45)</f>
        <v>28047745</v>
      </c>
    </row>
    <row r="46" spans="1:7" s="4" customFormat="1" ht="9.75" customHeight="1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>
      <c r="A47" s="49" t="s">
        <v>288</v>
      </c>
      <c r="B47" s="50" t="s">
        <v>59</v>
      </c>
      <c r="C47" s="59" t="s">
        <v>60</v>
      </c>
      <c r="D47" s="125"/>
      <c r="E47" s="125">
        <v>21547098.33</v>
      </c>
      <c r="F47" s="107"/>
      <c r="G47" s="115">
        <f>SUM(D47:F47)</f>
        <v>21547098.33</v>
      </c>
    </row>
    <row r="48" spans="1:7" s="4" customFormat="1" ht="11.25">
      <c r="A48" s="49" t="s">
        <v>207</v>
      </c>
      <c r="B48" s="47" t="s">
        <v>61</v>
      </c>
      <c r="C48" s="59" t="s">
        <v>62</v>
      </c>
      <c r="D48" s="126">
        <v>35600</v>
      </c>
      <c r="E48" s="126">
        <v>36723.95</v>
      </c>
      <c r="F48" s="121"/>
      <c r="G48" s="108">
        <f>SUM(D48:F48)</f>
        <v>72323.95</v>
      </c>
    </row>
    <row r="49" spans="1:7" s="4" customFormat="1" ht="11.25">
      <c r="A49" s="49" t="s">
        <v>265</v>
      </c>
      <c r="B49" s="47" t="s">
        <v>63</v>
      </c>
      <c r="C49" s="59" t="s">
        <v>64</v>
      </c>
      <c r="D49" s="126"/>
      <c r="E49" s="126">
        <v>6428322.72</v>
      </c>
      <c r="F49" s="121"/>
      <c r="G49" s="108">
        <f>SUM(D49:F49)</f>
        <v>6428322.72</v>
      </c>
    </row>
    <row r="50" spans="1:7" s="4" customFormat="1" ht="12">
      <c r="A50" s="46" t="s">
        <v>208</v>
      </c>
      <c r="B50" s="47" t="s">
        <v>37</v>
      </c>
      <c r="C50" s="59" t="s">
        <v>65</v>
      </c>
      <c r="D50" s="124">
        <f>SUM(D52:D57)</f>
        <v>1234638.57</v>
      </c>
      <c r="E50" s="124">
        <f>SUM(E52:E57)</f>
        <v>2229126.56</v>
      </c>
      <c r="F50" s="121"/>
      <c r="G50" s="108">
        <f>SUM(D50:F50)</f>
        <v>3463765.13</v>
      </c>
    </row>
    <row r="51" spans="1:7" s="4" customFormat="1" ht="9.75" customHeight="1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>
      <c r="A52" s="49" t="s">
        <v>289</v>
      </c>
      <c r="B52" s="50" t="s">
        <v>39</v>
      </c>
      <c r="C52" s="59" t="s">
        <v>66</v>
      </c>
      <c r="D52" s="125"/>
      <c r="E52" s="125">
        <v>37401.59</v>
      </c>
      <c r="F52" s="107"/>
      <c r="G52" s="115">
        <f aca="true" t="shared" si="0" ref="G52:G58">SUM(D52:F52)</f>
        <v>37401.59</v>
      </c>
    </row>
    <row r="53" spans="1:7" s="4" customFormat="1" ht="11.25">
      <c r="A53" s="49" t="s">
        <v>220</v>
      </c>
      <c r="B53" s="47" t="s">
        <v>41</v>
      </c>
      <c r="C53" s="59" t="s">
        <v>67</v>
      </c>
      <c r="D53" s="126"/>
      <c r="E53" s="126"/>
      <c r="F53" s="121"/>
      <c r="G53" s="108">
        <f t="shared" si="0"/>
        <v>0</v>
      </c>
    </row>
    <row r="54" spans="1:7" s="4" customFormat="1" ht="11.25">
      <c r="A54" s="49" t="s">
        <v>266</v>
      </c>
      <c r="B54" s="47" t="s">
        <v>46</v>
      </c>
      <c r="C54" s="59" t="s">
        <v>68</v>
      </c>
      <c r="D54" s="126"/>
      <c r="E54" s="126">
        <v>1406585.92</v>
      </c>
      <c r="F54" s="121"/>
      <c r="G54" s="108">
        <f t="shared" si="0"/>
        <v>1406585.92</v>
      </c>
    </row>
    <row r="55" spans="1:7" s="4" customFormat="1" ht="11.25">
      <c r="A55" s="49" t="s">
        <v>219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>
      <c r="A56" s="49" t="s">
        <v>281</v>
      </c>
      <c r="B56" s="47" t="s">
        <v>71</v>
      </c>
      <c r="C56" s="59" t="s">
        <v>72</v>
      </c>
      <c r="D56" s="126">
        <v>99919.08</v>
      </c>
      <c r="E56" s="126">
        <v>476267.13</v>
      </c>
      <c r="F56" s="121"/>
      <c r="G56" s="108">
        <f t="shared" si="0"/>
        <v>576186.21</v>
      </c>
    </row>
    <row r="57" spans="1:7" s="4" customFormat="1" ht="11.25">
      <c r="A57" s="49" t="s">
        <v>282</v>
      </c>
      <c r="B57" s="47" t="s">
        <v>73</v>
      </c>
      <c r="C57" s="59" t="s">
        <v>74</v>
      </c>
      <c r="D57" s="126">
        <v>1134719.49</v>
      </c>
      <c r="E57" s="126">
        <v>308871.92</v>
      </c>
      <c r="F57" s="121"/>
      <c r="G57" s="108">
        <f t="shared" si="0"/>
        <v>1443591.41</v>
      </c>
    </row>
    <row r="58" spans="1:7" s="4" customFormat="1" ht="12">
      <c r="A58" s="60" t="s">
        <v>292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75" customHeight="1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>
      <c r="A60" s="49" t="s">
        <v>243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>
      <c r="A61" s="49" t="s">
        <v>271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>
      <c r="A62" s="46" t="s">
        <v>247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75" customHeight="1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>
      <c r="A64" s="49" t="s">
        <v>283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33.75">
      <c r="A65" s="61" t="s">
        <v>248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>
      <c r="A66" s="46" t="s">
        <v>249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75" customHeight="1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>
      <c r="A68" s="49" t="s">
        <v>293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>
      <c r="A69" s="49" t="s">
        <v>238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>
      <c r="A70" s="46" t="s">
        <v>250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75" customHeight="1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>
      <c r="A72" s="49" t="s">
        <v>216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>
      <c r="A73" s="49" t="s">
        <v>272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>
      <c r="A74" s="51" t="s">
        <v>222</v>
      </c>
      <c r="B74" s="63" t="s">
        <v>84</v>
      </c>
      <c r="C74" s="64" t="s">
        <v>92</v>
      </c>
      <c r="D74" s="127">
        <v>7000</v>
      </c>
      <c r="E74" s="127">
        <v>653613.41</v>
      </c>
      <c r="F74" s="128"/>
      <c r="G74" s="129">
        <f>SUM(D74:F74)</f>
        <v>660613.41</v>
      </c>
    </row>
    <row r="75" spans="1:7" s="4" customFormat="1" ht="12" customHeight="1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>
      <c r="A76" s="14"/>
      <c r="B76" s="20" t="s">
        <v>5</v>
      </c>
      <c r="C76" s="153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>
      <c r="A77" s="19" t="s">
        <v>94</v>
      </c>
      <c r="B77" s="20" t="s">
        <v>10</v>
      </c>
      <c r="C77" s="153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>
      <c r="A78" s="24"/>
      <c r="B78" s="20" t="s">
        <v>15</v>
      </c>
      <c r="C78" s="154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>
      <c r="A80" s="46" t="s">
        <v>251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4318273.05</v>
      </c>
      <c r="F80" s="107"/>
      <c r="G80" s="131">
        <f>SUM(D80:F80)</f>
        <v>4318273.05</v>
      </c>
    </row>
    <row r="81" spans="1:7" s="4" customFormat="1" ht="9.75" customHeight="1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>
      <c r="A82" s="49" t="s">
        <v>223</v>
      </c>
      <c r="B82" s="50" t="s">
        <v>96</v>
      </c>
      <c r="C82" s="59" t="s">
        <v>97</v>
      </c>
      <c r="D82" s="125"/>
      <c r="E82" s="125">
        <v>3007904.46</v>
      </c>
      <c r="F82" s="107"/>
      <c r="G82" s="131">
        <f aca="true" t="shared" si="1" ref="G82:G90">SUM(D82:F82)</f>
        <v>3007904.46</v>
      </c>
    </row>
    <row r="83" spans="1:7" s="4" customFormat="1" ht="11.25">
      <c r="A83" s="39" t="s">
        <v>294</v>
      </c>
      <c r="B83" s="47" t="s">
        <v>98</v>
      </c>
      <c r="C83" s="59" t="s">
        <v>99</v>
      </c>
      <c r="D83" s="126"/>
      <c r="E83" s="126">
        <v>1310368.59</v>
      </c>
      <c r="F83" s="121"/>
      <c r="G83" s="131">
        <f t="shared" si="1"/>
        <v>1310368.59</v>
      </c>
    </row>
    <row r="84" spans="1:7" s="4" customFormat="1" ht="11.25">
      <c r="A84" s="65" t="s">
        <v>252</v>
      </c>
      <c r="B84" s="47" t="s">
        <v>100</v>
      </c>
      <c r="C84" s="59" t="s">
        <v>101</v>
      </c>
      <c r="D84" s="126"/>
      <c r="E84" s="126"/>
      <c r="F84" s="121"/>
      <c r="G84" s="131">
        <f t="shared" si="1"/>
        <v>0</v>
      </c>
    </row>
    <row r="85" spans="1:7" s="4" customFormat="1" ht="12">
      <c r="A85" s="51" t="s">
        <v>273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>
      <c r="A86" s="66" t="s">
        <v>253</v>
      </c>
      <c r="B86" s="47" t="s">
        <v>102</v>
      </c>
      <c r="C86" s="59"/>
      <c r="D86" s="133">
        <f>D89+D115</f>
        <v>1210932.47</v>
      </c>
      <c r="E86" s="133">
        <f>E89+E115</f>
        <v>-1884363.32</v>
      </c>
      <c r="F86" s="133">
        <f>F89+F115</f>
        <v>0</v>
      </c>
      <c r="G86" s="131">
        <f t="shared" si="1"/>
        <v>-673430.85</v>
      </c>
    </row>
    <row r="87" spans="1:7" s="4" customFormat="1" ht="24">
      <c r="A87" s="46" t="s">
        <v>224</v>
      </c>
      <c r="B87" s="47" t="s">
        <v>103</v>
      </c>
      <c r="C87" s="59"/>
      <c r="D87" s="134">
        <f>D16-D44</f>
        <v>1210932.47</v>
      </c>
      <c r="E87" s="134">
        <f>E16-E44</f>
        <v>-1884363.32</v>
      </c>
      <c r="F87" s="134">
        <f>F16-F44</f>
        <v>0</v>
      </c>
      <c r="G87" s="131">
        <f t="shared" si="1"/>
        <v>-673430.85</v>
      </c>
    </row>
    <row r="88" spans="1:7" s="4" customFormat="1" ht="12">
      <c r="A88" s="46" t="s">
        <v>274</v>
      </c>
      <c r="B88" s="47" t="s">
        <v>104</v>
      </c>
      <c r="C88" s="59"/>
      <c r="D88" s="121"/>
      <c r="E88" s="126"/>
      <c r="F88" s="121"/>
      <c r="G88" s="131">
        <f t="shared" si="1"/>
        <v>0</v>
      </c>
    </row>
    <row r="89" spans="1:7" s="4" customFormat="1" ht="22.5">
      <c r="A89" s="66" t="s">
        <v>295</v>
      </c>
      <c r="B89" s="47" t="s">
        <v>105</v>
      </c>
      <c r="C89" s="59"/>
      <c r="D89" s="135">
        <f>D90+D94+D98+D102+D106</f>
        <v>0</v>
      </c>
      <c r="E89" s="135">
        <f>E90+E94+E98+E102+E106</f>
        <v>-1117324.85</v>
      </c>
      <c r="F89" s="135">
        <f>F90+F94+F98+F102+F106</f>
        <v>0</v>
      </c>
      <c r="G89" s="131">
        <f t="shared" si="1"/>
        <v>-1117324.85</v>
      </c>
    </row>
    <row r="90" spans="1:7" s="4" customFormat="1" ht="12">
      <c r="A90" s="46" t="s">
        <v>225</v>
      </c>
      <c r="B90" s="47" t="s">
        <v>106</v>
      </c>
      <c r="C90" s="59"/>
      <c r="D90" s="124">
        <f>D92-D93</f>
        <v>0</v>
      </c>
      <c r="E90" s="124">
        <f>E92-E93</f>
        <v>-1143853.93</v>
      </c>
      <c r="F90" s="124">
        <f>F92-F93</f>
        <v>0</v>
      </c>
      <c r="G90" s="131">
        <f t="shared" si="1"/>
        <v>-1143853.93</v>
      </c>
    </row>
    <row r="91" spans="1:7" s="4" customFormat="1" ht="9.75" customHeight="1">
      <c r="A91" s="39" t="s">
        <v>31</v>
      </c>
      <c r="B91" s="40"/>
      <c r="C91" s="53"/>
      <c r="D91" s="110"/>
      <c r="E91" s="110"/>
      <c r="F91" s="110"/>
      <c r="G91" s="113"/>
    </row>
    <row r="92" spans="1:7" s="4" customFormat="1" ht="11.25">
      <c r="A92" s="49" t="s">
        <v>239</v>
      </c>
      <c r="B92" s="50" t="s">
        <v>107</v>
      </c>
      <c r="C92" s="59" t="s">
        <v>105</v>
      </c>
      <c r="D92" s="125"/>
      <c r="E92" s="125">
        <v>2032279.85</v>
      </c>
      <c r="F92" s="125"/>
      <c r="G92" s="131">
        <f>SUM(D92:F92)</f>
        <v>2032279.85</v>
      </c>
    </row>
    <row r="93" spans="1:7" s="4" customFormat="1" ht="11.25">
      <c r="A93" s="49" t="s">
        <v>256</v>
      </c>
      <c r="B93" s="47" t="s">
        <v>108</v>
      </c>
      <c r="C93" s="59" t="s">
        <v>109</v>
      </c>
      <c r="D93" s="126"/>
      <c r="E93" s="126">
        <v>3176133.78</v>
      </c>
      <c r="F93" s="126"/>
      <c r="G93" s="131">
        <f>SUM(D93:F93)</f>
        <v>3176133.78</v>
      </c>
    </row>
    <row r="94" spans="1:7" s="4" customFormat="1" ht="12">
      <c r="A94" s="46" t="s">
        <v>284</v>
      </c>
      <c r="B94" s="47" t="s">
        <v>110</v>
      </c>
      <c r="C94" s="59"/>
      <c r="D94" s="124">
        <f>D96-D97</f>
        <v>0</v>
      </c>
      <c r="E94" s="124">
        <f>E96-E97</f>
        <v>0</v>
      </c>
      <c r="F94" s="124">
        <f>F96-F97</f>
        <v>0</v>
      </c>
      <c r="G94" s="131">
        <f>SUM(D94:F94)</f>
        <v>0</v>
      </c>
    </row>
    <row r="95" spans="1:7" s="4" customFormat="1" ht="9.75" customHeight="1">
      <c r="A95" s="39" t="s">
        <v>31</v>
      </c>
      <c r="B95" s="40"/>
      <c r="C95" s="53"/>
      <c r="D95" s="110"/>
      <c r="E95" s="110"/>
      <c r="F95" s="110"/>
      <c r="G95" s="113"/>
    </row>
    <row r="96" spans="1:7" s="4" customFormat="1" ht="11.25">
      <c r="A96" s="49" t="s">
        <v>296</v>
      </c>
      <c r="B96" s="50" t="s">
        <v>111</v>
      </c>
      <c r="C96" s="59" t="s">
        <v>106</v>
      </c>
      <c r="D96" s="125"/>
      <c r="E96" s="125"/>
      <c r="F96" s="125"/>
      <c r="G96" s="131">
        <f>SUM(D96:F96)</f>
        <v>0</v>
      </c>
    </row>
    <row r="97" spans="1:7" s="4" customFormat="1" ht="11.25">
      <c r="A97" s="49" t="s">
        <v>286</v>
      </c>
      <c r="B97" s="47" t="s">
        <v>112</v>
      </c>
      <c r="C97" s="59" t="s">
        <v>113</v>
      </c>
      <c r="D97" s="126"/>
      <c r="E97" s="126"/>
      <c r="F97" s="126"/>
      <c r="G97" s="131">
        <f>SUM(D97:F97)</f>
        <v>0</v>
      </c>
    </row>
    <row r="98" spans="1:7" s="4" customFormat="1" ht="12">
      <c r="A98" s="46" t="s">
        <v>226</v>
      </c>
      <c r="B98" s="47" t="s">
        <v>114</v>
      </c>
      <c r="C98" s="59"/>
      <c r="D98" s="124">
        <f>D100-D101</f>
        <v>0</v>
      </c>
      <c r="E98" s="124">
        <f>E100-E101</f>
        <v>0</v>
      </c>
      <c r="F98" s="124">
        <f>F100-F101</f>
        <v>0</v>
      </c>
      <c r="G98" s="131">
        <f>SUM(D98:F98)</f>
        <v>0</v>
      </c>
    </row>
    <row r="99" spans="1:7" s="4" customFormat="1" ht="9.75" customHeight="1">
      <c r="A99" s="39" t="s">
        <v>31</v>
      </c>
      <c r="B99" s="40"/>
      <c r="C99" s="53"/>
      <c r="D99" s="110"/>
      <c r="E99" s="110"/>
      <c r="F99" s="110"/>
      <c r="G99" s="113"/>
    </row>
    <row r="100" spans="1:7" s="4" customFormat="1" ht="11.25">
      <c r="A100" s="49" t="s">
        <v>275</v>
      </c>
      <c r="B100" s="50" t="s">
        <v>115</v>
      </c>
      <c r="C100" s="59" t="s">
        <v>110</v>
      </c>
      <c r="D100" s="125"/>
      <c r="E100" s="125"/>
      <c r="F100" s="125"/>
      <c r="G100" s="131">
        <f>SUM(D100:F100)</f>
        <v>0</v>
      </c>
    </row>
    <row r="101" spans="1:7" s="4" customFormat="1" ht="11.25">
      <c r="A101" s="49" t="s">
        <v>241</v>
      </c>
      <c r="B101" s="47" t="s">
        <v>116</v>
      </c>
      <c r="C101" s="62" t="s">
        <v>117</v>
      </c>
      <c r="D101" s="126"/>
      <c r="E101" s="126"/>
      <c r="F101" s="126"/>
      <c r="G101" s="131">
        <f>SUM(D101:F101)</f>
        <v>0</v>
      </c>
    </row>
    <row r="102" spans="1:7" s="4" customFormat="1" ht="12">
      <c r="A102" s="46" t="s">
        <v>254</v>
      </c>
      <c r="B102" s="50" t="s">
        <v>118</v>
      </c>
      <c r="C102" s="59"/>
      <c r="D102" s="130">
        <f>D104-D105</f>
        <v>0</v>
      </c>
      <c r="E102" s="130">
        <f>E104-E105</f>
        <v>26529.08</v>
      </c>
      <c r="F102" s="130">
        <f>F104-F105</f>
        <v>0</v>
      </c>
      <c r="G102" s="131">
        <f>SUM(D102:F102)</f>
        <v>26529.08</v>
      </c>
    </row>
    <row r="103" spans="1:7" s="4" customFormat="1" ht="9.75" customHeight="1">
      <c r="A103" s="39" t="s">
        <v>31</v>
      </c>
      <c r="B103" s="40"/>
      <c r="C103" s="55"/>
      <c r="D103" s="110"/>
      <c r="E103" s="110"/>
      <c r="F103" s="110"/>
      <c r="G103" s="113"/>
    </row>
    <row r="104" spans="1:7" s="4" customFormat="1" ht="11.25">
      <c r="A104" s="49" t="s">
        <v>240</v>
      </c>
      <c r="B104" s="50" t="s">
        <v>119</v>
      </c>
      <c r="C104" s="59" t="s">
        <v>120</v>
      </c>
      <c r="D104" s="125"/>
      <c r="E104" s="125">
        <v>1430156.64</v>
      </c>
      <c r="F104" s="125"/>
      <c r="G104" s="131">
        <f>SUM(D104:F104)</f>
        <v>1430156.64</v>
      </c>
    </row>
    <row r="105" spans="1:7" s="4" customFormat="1" ht="11.25">
      <c r="A105" s="65" t="s">
        <v>276</v>
      </c>
      <c r="B105" s="47" t="s">
        <v>121</v>
      </c>
      <c r="C105" s="62" t="s">
        <v>122</v>
      </c>
      <c r="D105" s="126"/>
      <c r="E105" s="126">
        <v>1403627.56</v>
      </c>
      <c r="F105" s="126"/>
      <c r="G105" s="131">
        <f>SUM(D105:F105)</f>
        <v>1403627.56</v>
      </c>
    </row>
    <row r="106" spans="1:7" s="4" customFormat="1" ht="24">
      <c r="A106" s="46" t="s">
        <v>285</v>
      </c>
      <c r="B106" s="50" t="s">
        <v>123</v>
      </c>
      <c r="C106" s="59"/>
      <c r="D106" s="130">
        <f>D108-D109</f>
        <v>0</v>
      </c>
      <c r="E106" s="130">
        <f>E108-E109</f>
        <v>0</v>
      </c>
      <c r="F106" s="130">
        <f>F108-F109</f>
        <v>0</v>
      </c>
      <c r="G106" s="131">
        <f>SUM(D106:F106)</f>
        <v>0</v>
      </c>
    </row>
    <row r="107" spans="1:7" s="4" customFormat="1" ht="9.75" customHeight="1">
      <c r="A107" s="39" t="s">
        <v>31</v>
      </c>
      <c r="B107" s="40"/>
      <c r="C107" s="55"/>
      <c r="D107" s="110"/>
      <c r="E107" s="110"/>
      <c r="F107" s="110"/>
      <c r="G107" s="113"/>
    </row>
    <row r="108" spans="1:7" s="4" customFormat="1" ht="11.25">
      <c r="A108" s="49" t="s">
        <v>228</v>
      </c>
      <c r="B108" s="50" t="s">
        <v>124</v>
      </c>
      <c r="C108" s="59" t="s">
        <v>125</v>
      </c>
      <c r="D108" s="125"/>
      <c r="E108" s="125"/>
      <c r="F108" s="125"/>
      <c r="G108" s="131">
        <f>SUM(D108:F108)</f>
        <v>0</v>
      </c>
    </row>
    <row r="109" spans="1:7" s="4" customFormat="1" ht="12" thickBot="1">
      <c r="A109" s="65" t="s">
        <v>257</v>
      </c>
      <c r="B109" s="63" t="s">
        <v>126</v>
      </c>
      <c r="C109" s="64" t="s">
        <v>125</v>
      </c>
      <c r="D109" s="127"/>
      <c r="E109" s="127"/>
      <c r="F109" s="127"/>
      <c r="G109" s="129">
        <f>SUM(D109:F109)</f>
        <v>0</v>
      </c>
    </row>
    <row r="110" spans="1:7" s="4" customFormat="1" ht="12" customHeight="1">
      <c r="A110" s="32"/>
      <c r="B110" s="31"/>
      <c r="C110" s="31"/>
      <c r="D110" s="31"/>
      <c r="E110" s="31"/>
      <c r="F110" s="31"/>
      <c r="G110" s="80" t="s">
        <v>127</v>
      </c>
    </row>
    <row r="111" spans="1:7" s="4" customFormat="1" ht="12" customHeight="1">
      <c r="A111" s="14"/>
      <c r="B111" s="15" t="s">
        <v>5</v>
      </c>
      <c r="C111" s="152" t="s">
        <v>6</v>
      </c>
      <c r="D111" s="16" t="s">
        <v>7</v>
      </c>
      <c r="E111" s="16" t="s">
        <v>7</v>
      </c>
      <c r="F111" s="17" t="s">
        <v>8</v>
      </c>
      <c r="G111" s="78"/>
    </row>
    <row r="112" spans="1:7" s="4" customFormat="1" ht="12" customHeight="1">
      <c r="A112" s="24" t="s">
        <v>54</v>
      </c>
      <c r="B112" s="20" t="s">
        <v>10</v>
      </c>
      <c r="C112" s="153"/>
      <c r="D112" s="21" t="s">
        <v>11</v>
      </c>
      <c r="E112" s="21" t="s">
        <v>12</v>
      </c>
      <c r="F112" s="22" t="s">
        <v>13</v>
      </c>
      <c r="G112" s="76" t="s">
        <v>14</v>
      </c>
    </row>
    <row r="113" spans="1:7" s="4" customFormat="1" ht="12" customHeight="1">
      <c r="A113" s="24"/>
      <c r="B113" s="20" t="s">
        <v>15</v>
      </c>
      <c r="C113" s="154"/>
      <c r="D113" s="25" t="s">
        <v>16</v>
      </c>
      <c r="E113" s="21" t="s">
        <v>17</v>
      </c>
      <c r="F113" s="22" t="s">
        <v>18</v>
      </c>
      <c r="G113" s="76"/>
    </row>
    <row r="114" spans="1:7" s="4" customFormat="1" ht="12" customHeight="1" thickBot="1">
      <c r="A114" s="26">
        <v>1</v>
      </c>
      <c r="B114" s="33">
        <v>2</v>
      </c>
      <c r="C114" s="33">
        <v>3</v>
      </c>
      <c r="D114" s="28">
        <v>4</v>
      </c>
      <c r="E114" s="28">
        <v>5</v>
      </c>
      <c r="F114" s="17" t="s">
        <v>19</v>
      </c>
      <c r="G114" s="78" t="s">
        <v>20</v>
      </c>
    </row>
    <row r="115" spans="1:7" s="4" customFormat="1" ht="24">
      <c r="A115" s="67" t="s">
        <v>255</v>
      </c>
      <c r="B115" s="47" t="s">
        <v>128</v>
      </c>
      <c r="C115" s="68"/>
      <c r="D115" s="140">
        <f>D116-D146</f>
        <v>1210932.47</v>
      </c>
      <c r="E115" s="140">
        <f>E116-E146</f>
        <v>-767038.47</v>
      </c>
      <c r="F115" s="140">
        <f>F116-F146</f>
        <v>0</v>
      </c>
      <c r="G115" s="104">
        <f>SUM(D115:F115)</f>
        <v>443894</v>
      </c>
    </row>
    <row r="116" spans="1:7" s="4" customFormat="1" ht="24">
      <c r="A116" s="69" t="s">
        <v>227</v>
      </c>
      <c r="B116" s="47" t="s">
        <v>129</v>
      </c>
      <c r="C116" s="70"/>
      <c r="D116" s="141">
        <f>D117+D121+D125+D129+D133+D137</f>
        <v>-9741.72</v>
      </c>
      <c r="E116" s="141">
        <f>E117+E121+E125+E129+E133+E137</f>
        <v>334790.75</v>
      </c>
      <c r="F116" s="141">
        <f>F117+F121+F125+F129+F133+F137</f>
        <v>0</v>
      </c>
      <c r="G116" s="108">
        <f>SUM(D116:F116)</f>
        <v>325049.03</v>
      </c>
    </row>
    <row r="117" spans="1:7" s="4" customFormat="1" ht="12">
      <c r="A117" s="46" t="s">
        <v>217</v>
      </c>
      <c r="B117" s="47" t="s">
        <v>109</v>
      </c>
      <c r="C117" s="75"/>
      <c r="D117" s="124">
        <f>D119-D120</f>
        <v>-9638.4</v>
      </c>
      <c r="E117" s="124">
        <f>E119-E120</f>
        <v>196169.29</v>
      </c>
      <c r="F117" s="124">
        <f>F119-F120</f>
        <v>0</v>
      </c>
      <c r="G117" s="108">
        <f>SUM(D117:F117)</f>
        <v>186530.89</v>
      </c>
    </row>
    <row r="118" spans="1:7" s="4" customFormat="1" ht="9.75" customHeight="1">
      <c r="A118" s="39" t="s">
        <v>31</v>
      </c>
      <c r="B118" s="40"/>
      <c r="C118" s="41"/>
      <c r="D118" s="112"/>
      <c r="E118" s="110"/>
      <c r="F118" s="110"/>
      <c r="G118" s="113"/>
    </row>
    <row r="119" spans="1:7" s="4" customFormat="1" ht="11.25">
      <c r="A119" s="39" t="s">
        <v>258</v>
      </c>
      <c r="B119" s="50" t="s">
        <v>130</v>
      </c>
      <c r="C119" s="59" t="s">
        <v>131</v>
      </c>
      <c r="D119" s="125">
        <v>2488532.64</v>
      </c>
      <c r="E119" s="125">
        <v>31684167.01</v>
      </c>
      <c r="F119" s="125"/>
      <c r="G119" s="115">
        <f>SUM(D119:F119)</f>
        <v>34172699.65</v>
      </c>
    </row>
    <row r="120" spans="1:7" s="4" customFormat="1" ht="11.25">
      <c r="A120" s="65" t="s">
        <v>230</v>
      </c>
      <c r="B120" s="47" t="s">
        <v>132</v>
      </c>
      <c r="C120" s="62" t="s">
        <v>133</v>
      </c>
      <c r="D120" s="126">
        <v>2498171.04</v>
      </c>
      <c r="E120" s="139">
        <v>31487997.72</v>
      </c>
      <c r="F120" s="139"/>
      <c r="G120" s="108">
        <f>SUM(D120:F120)</f>
        <v>33986168.76</v>
      </c>
    </row>
    <row r="121" spans="1:7" s="4" customFormat="1" ht="12">
      <c r="A121" s="71" t="s">
        <v>287</v>
      </c>
      <c r="B121" s="47" t="s">
        <v>113</v>
      </c>
      <c r="C121" s="59"/>
      <c r="D121" s="124">
        <f>D123-D124</f>
        <v>0</v>
      </c>
      <c r="E121" s="124">
        <f>E123-E124</f>
        <v>0</v>
      </c>
      <c r="F121" s="124">
        <f>F123-F124</f>
        <v>0</v>
      </c>
      <c r="G121" s="108">
        <f>SUM(D121:F121)</f>
        <v>0</v>
      </c>
    </row>
    <row r="122" spans="1:7" s="4" customFormat="1" ht="9.75" customHeight="1">
      <c r="A122" s="39" t="s">
        <v>31</v>
      </c>
      <c r="B122" s="40"/>
      <c r="C122" s="53"/>
      <c r="D122" s="110"/>
      <c r="E122" s="110"/>
      <c r="F122" s="110"/>
      <c r="G122" s="113"/>
    </row>
    <row r="123" spans="1:7" s="4" customFormat="1" ht="11.25">
      <c r="A123" s="72" t="s">
        <v>229</v>
      </c>
      <c r="B123" s="50" t="s">
        <v>134</v>
      </c>
      <c r="C123" s="59" t="s">
        <v>135</v>
      </c>
      <c r="D123" s="125"/>
      <c r="E123" s="125"/>
      <c r="F123" s="125"/>
      <c r="G123" s="115">
        <f>SUM(D123:F123)</f>
        <v>0</v>
      </c>
    </row>
    <row r="124" spans="1:7" s="4" customFormat="1" ht="11.25">
      <c r="A124" s="72" t="s">
        <v>136</v>
      </c>
      <c r="B124" s="50" t="s">
        <v>137</v>
      </c>
      <c r="C124" s="48" t="s">
        <v>138</v>
      </c>
      <c r="D124" s="106"/>
      <c r="E124" s="106"/>
      <c r="F124" s="125"/>
      <c r="G124" s="108">
        <f>SUM(D124:F124)</f>
        <v>0</v>
      </c>
    </row>
    <row r="125" spans="1:7" s="4" customFormat="1" ht="24">
      <c r="A125" s="71" t="s">
        <v>139</v>
      </c>
      <c r="B125" s="47" t="s">
        <v>122</v>
      </c>
      <c r="C125" s="48"/>
      <c r="D125" s="116">
        <f>D127-D128</f>
        <v>0</v>
      </c>
      <c r="E125" s="116">
        <f>E127-E128</f>
        <v>0</v>
      </c>
      <c r="F125" s="116">
        <f>F127-F128</f>
        <v>0</v>
      </c>
      <c r="G125" s="108">
        <f>SUM(D125:F125)</f>
        <v>0</v>
      </c>
    </row>
    <row r="126" spans="1:7" s="4" customFormat="1" ht="9.75" customHeight="1">
      <c r="A126" s="39" t="s">
        <v>31</v>
      </c>
      <c r="B126" s="40"/>
      <c r="C126" s="42"/>
      <c r="D126" s="117"/>
      <c r="E126" s="117"/>
      <c r="F126" s="110"/>
      <c r="G126" s="113"/>
    </row>
    <row r="127" spans="1:7" s="4" customFormat="1" ht="11.25">
      <c r="A127" s="49" t="s">
        <v>259</v>
      </c>
      <c r="B127" s="50" t="s">
        <v>140</v>
      </c>
      <c r="C127" s="48" t="s">
        <v>141</v>
      </c>
      <c r="D127" s="125"/>
      <c r="E127" s="125"/>
      <c r="F127" s="125"/>
      <c r="G127" s="115">
        <f>SUM(D127:F127)</f>
        <v>0</v>
      </c>
    </row>
    <row r="128" spans="1:7" s="4" customFormat="1" ht="11.25">
      <c r="A128" s="39" t="s">
        <v>231</v>
      </c>
      <c r="B128" s="47" t="s">
        <v>142</v>
      </c>
      <c r="C128" s="48" t="s">
        <v>143</v>
      </c>
      <c r="D128" s="120"/>
      <c r="E128" s="120"/>
      <c r="F128" s="126"/>
      <c r="G128" s="108">
        <f>SUM(D128:F128)</f>
        <v>0</v>
      </c>
    </row>
    <row r="129" spans="1:7" s="4" customFormat="1" ht="12">
      <c r="A129" s="71" t="s">
        <v>144</v>
      </c>
      <c r="B129" s="47" t="s">
        <v>145</v>
      </c>
      <c r="C129" s="48"/>
      <c r="D129" s="116">
        <f>D131-D132</f>
        <v>0</v>
      </c>
      <c r="E129" s="116">
        <f>E131-E132</f>
        <v>0</v>
      </c>
      <c r="F129" s="116">
        <f>F131-F132</f>
        <v>0</v>
      </c>
      <c r="G129" s="108">
        <f>SUM(D129:F129)</f>
        <v>0</v>
      </c>
    </row>
    <row r="130" spans="1:7" s="4" customFormat="1" ht="9.75" customHeight="1">
      <c r="A130" s="39" t="s">
        <v>31</v>
      </c>
      <c r="B130" s="40"/>
      <c r="C130" s="42"/>
      <c r="D130" s="117"/>
      <c r="E130" s="117"/>
      <c r="F130" s="110"/>
      <c r="G130" s="113"/>
    </row>
    <row r="131" spans="1:7" s="4" customFormat="1" ht="11.25">
      <c r="A131" s="49" t="s">
        <v>218</v>
      </c>
      <c r="B131" s="50" t="s">
        <v>146</v>
      </c>
      <c r="C131" s="48" t="s">
        <v>147</v>
      </c>
      <c r="D131" s="106"/>
      <c r="E131" s="106"/>
      <c r="F131" s="125"/>
      <c r="G131" s="115">
        <f>SUM(D131:F131)</f>
        <v>0</v>
      </c>
    </row>
    <row r="132" spans="1:7" s="4" customFormat="1" ht="11.25">
      <c r="A132" s="39" t="s">
        <v>206</v>
      </c>
      <c r="B132" s="47" t="s">
        <v>148</v>
      </c>
      <c r="C132" s="48" t="s">
        <v>149</v>
      </c>
      <c r="D132" s="120"/>
      <c r="E132" s="120"/>
      <c r="F132" s="126"/>
      <c r="G132" s="108">
        <f>SUM(D132:F132)</f>
        <v>0</v>
      </c>
    </row>
    <row r="133" spans="1:7" s="4" customFormat="1" ht="12">
      <c r="A133" s="71" t="s">
        <v>205</v>
      </c>
      <c r="B133" s="47" t="s">
        <v>150</v>
      </c>
      <c r="C133" s="52"/>
      <c r="D133" s="116">
        <f>D135-D136</f>
        <v>0</v>
      </c>
      <c r="E133" s="116">
        <f>E135-E136</f>
        <v>0</v>
      </c>
      <c r="F133" s="116">
        <f>F135-F136</f>
        <v>0</v>
      </c>
      <c r="G133" s="108">
        <f>SUM(D133:F133)</f>
        <v>0</v>
      </c>
    </row>
    <row r="134" spans="1:7" s="4" customFormat="1" ht="9.75" customHeight="1">
      <c r="A134" s="39" t="s">
        <v>31</v>
      </c>
      <c r="B134" s="40"/>
      <c r="C134" s="41"/>
      <c r="D134" s="117"/>
      <c r="E134" s="117"/>
      <c r="F134" s="110"/>
      <c r="G134" s="113"/>
    </row>
    <row r="135" spans="1:7" s="4" customFormat="1" ht="11.25">
      <c r="A135" s="49" t="s">
        <v>260</v>
      </c>
      <c r="B135" s="57" t="s">
        <v>151</v>
      </c>
      <c r="C135" s="48" t="s">
        <v>152</v>
      </c>
      <c r="D135" s="136"/>
      <c r="E135" s="136"/>
      <c r="F135" s="137"/>
      <c r="G135" s="115">
        <f>SUM(D135:F135)</f>
        <v>0</v>
      </c>
    </row>
    <row r="136" spans="1:7" s="4" customFormat="1" ht="11.25">
      <c r="A136" s="49" t="s">
        <v>232</v>
      </c>
      <c r="B136" s="40" t="s">
        <v>153</v>
      </c>
      <c r="C136" s="48" t="s">
        <v>154</v>
      </c>
      <c r="D136" s="138"/>
      <c r="E136" s="138"/>
      <c r="F136" s="139"/>
      <c r="G136" s="108">
        <f>SUM(D136:F136)</f>
        <v>0</v>
      </c>
    </row>
    <row r="137" spans="1:7" s="4" customFormat="1" ht="12">
      <c r="A137" s="71" t="s">
        <v>277</v>
      </c>
      <c r="B137" s="47" t="s">
        <v>155</v>
      </c>
      <c r="C137" s="52"/>
      <c r="D137" s="116">
        <f>D139-D140</f>
        <v>-103.32</v>
      </c>
      <c r="E137" s="116">
        <f>E139-E140</f>
        <v>138621.46</v>
      </c>
      <c r="F137" s="116">
        <f>F139-F140</f>
        <v>0</v>
      </c>
      <c r="G137" s="108">
        <f>SUM(D137:F137)</f>
        <v>138518.14</v>
      </c>
    </row>
    <row r="138" spans="1:7" s="4" customFormat="1" ht="9.75" customHeight="1">
      <c r="A138" s="39" t="s">
        <v>31</v>
      </c>
      <c r="B138" s="40"/>
      <c r="C138" s="41"/>
      <c r="D138" s="117"/>
      <c r="E138" s="117"/>
      <c r="F138" s="110"/>
      <c r="G138" s="113"/>
    </row>
    <row r="139" spans="1:7" s="4" customFormat="1" ht="11.25">
      <c r="A139" s="49" t="s">
        <v>242</v>
      </c>
      <c r="B139" s="50" t="s">
        <v>156</v>
      </c>
      <c r="C139" s="48" t="s">
        <v>157</v>
      </c>
      <c r="D139" s="106">
        <v>2498170.98</v>
      </c>
      <c r="E139" s="106">
        <v>2872814.05</v>
      </c>
      <c r="F139" s="125"/>
      <c r="G139" s="115">
        <f>SUM(D139:F139)</f>
        <v>5370985.03</v>
      </c>
    </row>
    <row r="140" spans="1:7" s="4" customFormat="1" ht="12" thickBot="1">
      <c r="A140" s="49" t="s">
        <v>233</v>
      </c>
      <c r="B140" s="63" t="s">
        <v>158</v>
      </c>
      <c r="C140" s="74" t="s">
        <v>159</v>
      </c>
      <c r="D140" s="143">
        <v>2498274.3</v>
      </c>
      <c r="E140" s="143">
        <v>2734192.59</v>
      </c>
      <c r="F140" s="127"/>
      <c r="G140" s="129">
        <f>SUM(D140:F140)</f>
        <v>5232466.89</v>
      </c>
    </row>
    <row r="141" spans="1:7" s="4" customFormat="1" ht="12" customHeight="1">
      <c r="A141" s="32"/>
      <c r="B141" s="31"/>
      <c r="C141" s="31"/>
      <c r="D141" s="31"/>
      <c r="E141" s="31"/>
      <c r="F141" s="31"/>
      <c r="G141" s="80" t="s">
        <v>160</v>
      </c>
    </row>
    <row r="142" spans="1:7" s="4" customFormat="1" ht="12" customHeight="1">
      <c r="A142" s="14"/>
      <c r="B142" s="15" t="s">
        <v>5</v>
      </c>
      <c r="C142" s="152" t="s">
        <v>6</v>
      </c>
      <c r="D142" s="16" t="s">
        <v>7</v>
      </c>
      <c r="E142" s="16" t="s">
        <v>7</v>
      </c>
      <c r="F142" s="17" t="s">
        <v>8</v>
      </c>
      <c r="G142" s="78"/>
    </row>
    <row r="143" spans="1:7" s="4" customFormat="1" ht="12" customHeight="1">
      <c r="A143" s="24" t="s">
        <v>54</v>
      </c>
      <c r="B143" s="20" t="s">
        <v>10</v>
      </c>
      <c r="C143" s="153"/>
      <c r="D143" s="21" t="s">
        <v>11</v>
      </c>
      <c r="E143" s="21" t="s">
        <v>12</v>
      </c>
      <c r="F143" s="22" t="s">
        <v>13</v>
      </c>
      <c r="G143" s="76" t="s">
        <v>14</v>
      </c>
    </row>
    <row r="144" spans="1:7" s="4" customFormat="1" ht="12" customHeight="1">
      <c r="A144" s="24"/>
      <c r="B144" s="20" t="s">
        <v>15</v>
      </c>
      <c r="C144" s="154"/>
      <c r="D144" s="25" t="s">
        <v>16</v>
      </c>
      <c r="E144" s="21" t="s">
        <v>17</v>
      </c>
      <c r="F144" s="22" t="s">
        <v>18</v>
      </c>
      <c r="G144" s="76"/>
    </row>
    <row r="145" spans="1:7" s="4" customFormat="1" ht="12" customHeight="1" thickBot="1">
      <c r="A145" s="26">
        <v>1</v>
      </c>
      <c r="B145" s="33">
        <v>2</v>
      </c>
      <c r="C145" s="33">
        <v>3</v>
      </c>
      <c r="D145" s="28">
        <v>4</v>
      </c>
      <c r="E145" s="28">
        <v>5</v>
      </c>
      <c r="F145" s="17" t="s">
        <v>19</v>
      </c>
      <c r="G145" s="77" t="s">
        <v>20</v>
      </c>
    </row>
    <row r="146" spans="1:7" s="4" customFormat="1" ht="11.25">
      <c r="A146" s="66" t="s">
        <v>234</v>
      </c>
      <c r="B146" s="50" t="s">
        <v>131</v>
      </c>
      <c r="C146" s="48"/>
      <c r="D146" s="122">
        <f>D147+D151+D155</f>
        <v>-1220674.19</v>
      </c>
      <c r="E146" s="122">
        <f>E147+E151+E155</f>
        <v>1101829.22</v>
      </c>
      <c r="F146" s="122">
        <f>F147+F151+F155</f>
        <v>0</v>
      </c>
      <c r="G146" s="104">
        <f>SUM(D146:F146)</f>
        <v>-118844.97</v>
      </c>
    </row>
    <row r="147" spans="1:7" s="4" customFormat="1" ht="24">
      <c r="A147" s="46" t="s">
        <v>161</v>
      </c>
      <c r="B147" s="50" t="s">
        <v>135</v>
      </c>
      <c r="C147" s="48"/>
      <c r="D147" s="124">
        <f>D149-D150</f>
        <v>0</v>
      </c>
      <c r="E147" s="124">
        <f>E149-E150</f>
        <v>0</v>
      </c>
      <c r="F147" s="124">
        <f>F149-F150</f>
        <v>0</v>
      </c>
      <c r="G147" s="108">
        <f>SUM(D147:F147)</f>
        <v>0</v>
      </c>
    </row>
    <row r="148" spans="1:7" s="4" customFormat="1" ht="9.75" customHeight="1">
      <c r="A148" s="39" t="s">
        <v>31</v>
      </c>
      <c r="B148" s="40"/>
      <c r="C148" s="42"/>
      <c r="D148" s="117"/>
      <c r="E148" s="117"/>
      <c r="F148" s="110"/>
      <c r="G148" s="142"/>
    </row>
    <row r="149" spans="1:7" s="4" customFormat="1" ht="11.25">
      <c r="A149" s="39" t="s">
        <v>278</v>
      </c>
      <c r="B149" s="50" t="s">
        <v>162</v>
      </c>
      <c r="C149" s="48" t="s">
        <v>163</v>
      </c>
      <c r="D149" s="125"/>
      <c r="E149" s="125"/>
      <c r="F149" s="125"/>
      <c r="G149" s="108">
        <f>SUM(D149:F149)</f>
        <v>0</v>
      </c>
    </row>
    <row r="150" spans="1:7" s="4" customFormat="1" ht="11.25">
      <c r="A150" s="65" t="s">
        <v>279</v>
      </c>
      <c r="B150" s="50" t="s">
        <v>164</v>
      </c>
      <c r="C150" s="48" t="s">
        <v>165</v>
      </c>
      <c r="D150" s="136"/>
      <c r="E150" s="136"/>
      <c r="F150" s="137"/>
      <c r="G150" s="108">
        <f>SUM(D150:F150)</f>
        <v>0</v>
      </c>
    </row>
    <row r="151" spans="1:7" s="4" customFormat="1" ht="24">
      <c r="A151" s="46" t="s">
        <v>166</v>
      </c>
      <c r="B151" s="47" t="s">
        <v>141</v>
      </c>
      <c r="C151" s="52"/>
      <c r="D151" s="116">
        <f>D153-D154</f>
        <v>0</v>
      </c>
      <c r="E151" s="116">
        <f>E153-E154</f>
        <v>0</v>
      </c>
      <c r="F151" s="116">
        <f>F153-F154</f>
        <v>0</v>
      </c>
      <c r="G151" s="108">
        <f>SUM(D151:F151)</f>
        <v>0</v>
      </c>
    </row>
    <row r="152" spans="1:7" s="4" customFormat="1" ht="9.75" customHeight="1">
      <c r="A152" s="56" t="s">
        <v>31</v>
      </c>
      <c r="B152" s="57"/>
      <c r="C152" s="42"/>
      <c r="D152" s="112"/>
      <c r="E152" s="112"/>
      <c r="F152" s="112"/>
      <c r="G152" s="142"/>
    </row>
    <row r="153" spans="1:7" s="4" customFormat="1" ht="11.25">
      <c r="A153" s="73" t="s">
        <v>262</v>
      </c>
      <c r="B153" s="50" t="s">
        <v>167</v>
      </c>
      <c r="C153" s="48" t="s">
        <v>168</v>
      </c>
      <c r="D153" s="106"/>
      <c r="E153" s="106"/>
      <c r="F153" s="125"/>
      <c r="G153" s="108">
        <f>SUM(D153:F153)</f>
        <v>0</v>
      </c>
    </row>
    <row r="154" spans="1:7" s="4" customFormat="1" ht="11.25">
      <c r="A154" s="65" t="s">
        <v>264</v>
      </c>
      <c r="B154" s="50" t="s">
        <v>169</v>
      </c>
      <c r="C154" s="48" t="s">
        <v>170</v>
      </c>
      <c r="D154" s="136"/>
      <c r="E154" s="136"/>
      <c r="F154" s="137"/>
      <c r="G154" s="108">
        <f>SUM(D154:F154)</f>
        <v>0</v>
      </c>
    </row>
    <row r="155" spans="1:7" s="4" customFormat="1" ht="12">
      <c r="A155" s="60" t="s">
        <v>261</v>
      </c>
      <c r="B155" s="47" t="s">
        <v>147</v>
      </c>
      <c r="C155" s="48"/>
      <c r="D155" s="116">
        <f>D157-D158</f>
        <v>-1220674.19</v>
      </c>
      <c r="E155" s="116">
        <f>E157-E158</f>
        <v>1101829.22</v>
      </c>
      <c r="F155" s="116">
        <f>F157-F158</f>
        <v>0</v>
      </c>
      <c r="G155" s="108">
        <f>SUM(D155:F155)</f>
        <v>-118844.97</v>
      </c>
    </row>
    <row r="156" spans="1:7" s="4" customFormat="1" ht="9.75" customHeight="1">
      <c r="A156" s="54" t="s">
        <v>31</v>
      </c>
      <c r="B156" s="40"/>
      <c r="C156" s="42"/>
      <c r="D156" s="117"/>
      <c r="E156" s="117"/>
      <c r="F156" s="110"/>
      <c r="G156" s="142"/>
    </row>
    <row r="157" spans="1:16" s="4" customFormat="1" ht="11.25">
      <c r="A157" s="61" t="s">
        <v>263</v>
      </c>
      <c r="B157" s="50" t="s">
        <v>171</v>
      </c>
      <c r="C157" s="48" t="s">
        <v>172</v>
      </c>
      <c r="D157" s="106">
        <v>1277496.85</v>
      </c>
      <c r="E157" s="106">
        <v>32489952.11</v>
      </c>
      <c r="F157" s="125"/>
      <c r="G157" s="108">
        <f>SUM(D157:F157)</f>
        <v>33767448.96</v>
      </c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4" customFormat="1" ht="12" thickBot="1">
      <c r="A158" s="65" t="s">
        <v>280</v>
      </c>
      <c r="B158" s="63" t="s">
        <v>173</v>
      </c>
      <c r="C158" s="74" t="s">
        <v>174</v>
      </c>
      <c r="D158" s="143">
        <v>2498171.04</v>
      </c>
      <c r="E158" s="143">
        <v>31388122.89</v>
      </c>
      <c r="F158" s="127"/>
      <c r="G158" s="129">
        <f>SUM(D158:F158)</f>
        <v>33886293.93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customHeight="1">
      <c r="A159" s="95"/>
      <c r="B159" s="97"/>
      <c r="C159" s="97"/>
      <c r="D159" s="98"/>
      <c r="E159" s="98"/>
      <c r="F159" s="98"/>
      <c r="G159" s="99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7" s="82" customFormat="1" ht="11.25">
      <c r="A160" s="81" t="s">
        <v>196</v>
      </c>
      <c r="B160" s="161" t="s">
        <v>201</v>
      </c>
      <c r="C160" s="161"/>
      <c r="D160" s="161"/>
      <c r="E160" s="96" t="s">
        <v>189</v>
      </c>
      <c r="F160" s="94"/>
      <c r="G160" s="101" t="s">
        <v>201</v>
      </c>
    </row>
    <row r="161" spans="1:7" s="82" customFormat="1" ht="9.75" customHeight="1">
      <c r="A161" s="83" t="s">
        <v>192</v>
      </c>
      <c r="B161" s="160" t="s">
        <v>191</v>
      </c>
      <c r="C161" s="160"/>
      <c r="D161" s="160"/>
      <c r="F161" s="83" t="s">
        <v>190</v>
      </c>
      <c r="G161" s="100" t="s">
        <v>191</v>
      </c>
    </row>
    <row r="162" spans="1:6" s="82" customFormat="1" ht="9.75" customHeight="1">
      <c r="A162" s="84"/>
      <c r="B162" s="84"/>
      <c r="C162" s="84"/>
      <c r="F162" s="84"/>
    </row>
    <row r="163" spans="1:10" s="82" customFormat="1" ht="34.5" customHeight="1">
      <c r="A163" s="85" t="s">
        <v>187</v>
      </c>
      <c r="B163" s="159"/>
      <c r="C163" s="159"/>
      <c r="D163" s="159"/>
      <c r="E163" s="159"/>
      <c r="F163" s="159"/>
      <c r="G163" s="159"/>
      <c r="H163" s="86"/>
      <c r="I163" s="86"/>
      <c r="J163" s="86"/>
    </row>
    <row r="164" spans="1:10" s="82" customFormat="1" ht="11.25" customHeight="1">
      <c r="A164" s="86"/>
      <c r="B164" s="160" t="s">
        <v>188</v>
      </c>
      <c r="C164" s="160"/>
      <c r="D164" s="160"/>
      <c r="E164" s="160"/>
      <c r="F164" s="160"/>
      <c r="G164" s="160"/>
      <c r="H164" s="86"/>
      <c r="J164" s="86"/>
    </row>
    <row r="165" spans="1:10" s="82" customFormat="1" ht="19.5" customHeight="1">
      <c r="A165" s="87" t="s">
        <v>193</v>
      </c>
      <c r="B165" s="161"/>
      <c r="C165" s="161"/>
      <c r="D165" s="161"/>
      <c r="E165" s="88"/>
      <c r="F165" s="161"/>
      <c r="G165" s="161"/>
      <c r="I165" s="86"/>
      <c r="J165" s="86"/>
    </row>
    <row r="166" spans="1:10" s="82" customFormat="1" ht="10.5" customHeight="1">
      <c r="A166" s="87" t="s">
        <v>194</v>
      </c>
      <c r="B166" s="160" t="s">
        <v>195</v>
      </c>
      <c r="C166" s="160"/>
      <c r="D166" s="160"/>
      <c r="E166" s="89" t="s">
        <v>190</v>
      </c>
      <c r="F166" s="160" t="s">
        <v>191</v>
      </c>
      <c r="G166" s="160"/>
      <c r="I166" s="86"/>
      <c r="J166" s="86"/>
    </row>
    <row r="167" spans="1:7" s="82" customFormat="1" ht="30" customHeight="1">
      <c r="A167" s="81" t="s">
        <v>197</v>
      </c>
      <c r="B167" s="161"/>
      <c r="C167" s="161"/>
      <c r="D167" s="161"/>
      <c r="E167" s="161"/>
      <c r="F167" s="161"/>
      <c r="G167" s="101"/>
    </row>
    <row r="168" spans="1:7" s="82" customFormat="1" ht="10.5" customHeight="1">
      <c r="A168" s="83" t="s">
        <v>192</v>
      </c>
      <c r="B168" s="160" t="s">
        <v>195</v>
      </c>
      <c r="C168" s="160"/>
      <c r="D168" s="160"/>
      <c r="E168" s="160" t="s">
        <v>191</v>
      </c>
      <c r="F168" s="160"/>
      <c r="G168" s="83" t="s">
        <v>198</v>
      </c>
    </row>
    <row r="169" spans="1:7" s="82" customFormat="1" ht="9.75" customHeight="1">
      <c r="A169" s="84"/>
      <c r="B169" s="84"/>
      <c r="C169" s="84"/>
      <c r="F169" s="84"/>
      <c r="G169" s="84"/>
    </row>
    <row r="170" spans="1:9" s="82" customFormat="1" ht="18.75" customHeight="1">
      <c r="A170" s="148" t="s">
        <v>175</v>
      </c>
      <c r="B170" s="84"/>
      <c r="C170" s="84"/>
      <c r="D170" s="81"/>
      <c r="E170" s="90"/>
      <c r="F170" s="90"/>
      <c r="G170" s="90"/>
      <c r="H170" s="91"/>
      <c r="I170" s="91"/>
    </row>
    <row r="171" spans="1:5" s="93" customFormat="1" ht="15">
      <c r="A171" s="92"/>
      <c r="B171" s="92"/>
      <c r="C171" s="92"/>
      <c r="D171" s="92"/>
      <c r="E171" s="92"/>
    </row>
  </sheetData>
  <sheetProtection/>
  <mergeCells count="23">
    <mergeCell ref="B168:D168"/>
    <mergeCell ref="E168:F168"/>
    <mergeCell ref="B165:D165"/>
    <mergeCell ref="B166:D166"/>
    <mergeCell ref="F165:G165"/>
    <mergeCell ref="F166:G166"/>
    <mergeCell ref="B167:D167"/>
    <mergeCell ref="E167:F167"/>
    <mergeCell ref="C111:C113"/>
    <mergeCell ref="C142:C144"/>
    <mergeCell ref="B163:G163"/>
    <mergeCell ref="B164:G164"/>
    <mergeCell ref="B160:D160"/>
    <mergeCell ref="B161:D161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Depo</cp:lastModifiedBy>
  <dcterms:created xsi:type="dcterms:W3CDTF">2011-06-24T08:15:11Z</dcterms:created>
  <dcterms:modified xsi:type="dcterms:W3CDTF">2014-03-25T03:33:51Z</dcterms:modified>
  <cp:category/>
  <cp:version/>
  <cp:contentType/>
  <cp:contentStatus/>
</cp:coreProperties>
</file>